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dombaeva_aa\Desktop\"/>
    </mc:Choice>
  </mc:AlternateContent>
  <xr:revisionPtr revIDLastSave="0" documentId="8_{9F1DA615-C652-4D2E-A9F8-78EAE0AF467A}" xr6:coauthVersionLast="47" xr6:coauthVersionMax="47" xr10:uidLastSave="{00000000-0000-0000-0000-000000000000}"/>
  <bookViews>
    <workbookView xWindow="8445" yWindow="2550" windowWidth="17745" windowHeight="11205" tabRatio="602" xr2:uid="{00000000-000D-0000-FFFF-FFFF00000000}"/>
  </bookViews>
  <sheets>
    <sheet name="Дотации" sheetId="5" r:id="rId1"/>
    <sheet name="Субсидии" sheetId="6" r:id="rId2"/>
    <sheet name="Субвенции" sheetId="3" r:id="rId3"/>
    <sheet name="Иные МБТ" sheetId="4" r:id="rId4"/>
    <sheet name="Лист1" sheetId="7" r:id="rId5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3" i="6" l="1"/>
  <c r="R23" i="6"/>
  <c r="S23" i="6"/>
  <c r="D12" i="4"/>
  <c r="D13" i="4"/>
  <c r="D14" i="4"/>
  <c r="D15" i="4"/>
  <c r="D11" i="4"/>
  <c r="D8" i="4"/>
  <c r="D9" i="4"/>
  <c r="D10" i="4"/>
  <c r="D16" i="4"/>
  <c r="D17" i="4"/>
  <c r="D18" i="4"/>
  <c r="D19" i="4"/>
  <c r="D20" i="4"/>
  <c r="D21" i="4"/>
  <c r="D22" i="4"/>
  <c r="D6" i="4"/>
  <c r="D7" i="4"/>
  <c r="C6" i="4"/>
  <c r="C16" i="4"/>
  <c r="C7" i="4"/>
  <c r="C8" i="4"/>
  <c r="C9" i="4"/>
  <c r="C10" i="4"/>
  <c r="C11" i="4"/>
  <c r="C12" i="4"/>
  <c r="C13" i="4"/>
  <c r="C14" i="4"/>
  <c r="C15" i="4"/>
  <c r="C17" i="4"/>
  <c r="C18" i="4"/>
  <c r="C19" i="4"/>
  <c r="C20" i="4"/>
  <c r="C21" i="4"/>
  <c r="C22" i="4"/>
  <c r="C9" i="3"/>
  <c r="C23" i="3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6" i="6"/>
  <c r="F23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6" i="6"/>
  <c r="P7" i="5"/>
  <c r="D7" i="5"/>
  <c r="C8" i="5"/>
  <c r="C7" i="5"/>
  <c r="O7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6" i="5"/>
  <c r="D17" i="5"/>
  <c r="D6" i="3"/>
  <c r="D7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8" i="3"/>
  <c r="C6" i="3"/>
  <c r="C7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8" i="3"/>
  <c r="M23" i="3"/>
  <c r="L23" i="3"/>
  <c r="N23" i="4"/>
  <c r="O23" i="4"/>
  <c r="P23" i="4"/>
  <c r="C23" i="4" l="1"/>
  <c r="D23" i="6"/>
  <c r="C23" i="6"/>
  <c r="L23" i="4"/>
  <c r="K23" i="4"/>
  <c r="M23" i="4"/>
  <c r="H23" i="4"/>
  <c r="I23" i="4"/>
  <c r="J23" i="4"/>
  <c r="AC23" i="3"/>
  <c r="E23" i="4"/>
  <c r="F23" i="4"/>
  <c r="G23" i="4"/>
  <c r="AJ23" i="6"/>
  <c r="AK23" i="6"/>
  <c r="AL23" i="6"/>
  <c r="AM23" i="6"/>
  <c r="AN23" i="6"/>
  <c r="AA23" i="6"/>
  <c r="AB23" i="6"/>
  <c r="B16" i="5"/>
  <c r="B23" i="5" s="1"/>
  <c r="B6" i="5"/>
  <c r="B18" i="5"/>
  <c r="D10" i="5"/>
  <c r="B7" i="5"/>
  <c r="B8" i="5"/>
  <c r="D8" i="5"/>
  <c r="B9" i="5"/>
  <c r="D9" i="5"/>
  <c r="B10" i="5"/>
  <c r="B11" i="5"/>
  <c r="D11" i="5"/>
  <c r="B12" i="5"/>
  <c r="D12" i="5"/>
  <c r="B13" i="5"/>
  <c r="D13" i="5"/>
  <c r="B14" i="5"/>
  <c r="D14" i="5"/>
  <c r="B15" i="5"/>
  <c r="D15" i="5"/>
  <c r="D16" i="5"/>
  <c r="B17" i="5"/>
  <c r="D18" i="5"/>
  <c r="B19" i="5"/>
  <c r="D19" i="5"/>
  <c r="B20" i="5"/>
  <c r="D20" i="5"/>
  <c r="B21" i="5"/>
  <c r="D21" i="5"/>
  <c r="B22" i="5"/>
  <c r="D22" i="5"/>
  <c r="D6" i="5"/>
  <c r="H23" i="5"/>
  <c r="I23" i="5"/>
  <c r="J23" i="5"/>
  <c r="K23" i="5"/>
  <c r="L23" i="5"/>
  <c r="M23" i="5"/>
  <c r="AU23" i="6" l="1"/>
  <c r="AV23" i="6"/>
  <c r="AW23" i="6"/>
  <c r="B7" i="4" l="1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C23" i="5" l="1"/>
  <c r="N23" i="5"/>
  <c r="O23" i="5"/>
  <c r="P23" i="5"/>
  <c r="F23" i="5" l="1"/>
  <c r="B23" i="6" l="1"/>
  <c r="B7" i="3" l="1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6" i="3"/>
  <c r="E23" i="3"/>
  <c r="F23" i="3"/>
  <c r="G23" i="3"/>
  <c r="S23" i="4" l="1"/>
  <c r="T23" i="4"/>
  <c r="Q23" i="4" l="1"/>
  <c r="H23" i="3"/>
  <c r="G23" i="6"/>
  <c r="R23" i="4" l="1"/>
  <c r="AR23" i="3" l="1"/>
  <c r="K23" i="3"/>
  <c r="AS23" i="6"/>
  <c r="AT23" i="6"/>
  <c r="H23" i="6"/>
  <c r="I23" i="6"/>
  <c r="J23" i="6"/>
  <c r="AR23" i="6"/>
  <c r="E23" i="6"/>
  <c r="J23" i="3" l="1"/>
  <c r="AN23" i="3"/>
  <c r="D23" i="3"/>
  <c r="AQ23" i="3"/>
  <c r="AS23" i="3"/>
  <c r="AT23" i="3"/>
  <c r="AU23" i="3"/>
  <c r="AF23" i="3"/>
  <c r="N23" i="3"/>
  <c r="O23" i="3"/>
  <c r="P23" i="3"/>
  <c r="I23" i="3"/>
  <c r="B23" i="3" l="1"/>
  <c r="Y23" i="6"/>
  <c r="K23" i="6"/>
  <c r="L23" i="6"/>
  <c r="M23" i="6"/>
  <c r="AQ23" i="6"/>
  <c r="AD23" i="6"/>
  <c r="AE23" i="6"/>
  <c r="AF23" i="6"/>
  <c r="AH23" i="6"/>
  <c r="AI23" i="6"/>
  <c r="AO23" i="6"/>
  <c r="S23" i="5" l="1"/>
  <c r="R23" i="5"/>
  <c r="Q23" i="5"/>
  <c r="B6" i="4" l="1"/>
  <c r="AP23" i="3" l="1"/>
  <c r="AM23" i="3"/>
  <c r="Z23" i="6" l="1"/>
  <c r="W23" i="6"/>
  <c r="X23" i="6"/>
  <c r="AG23" i="6"/>
  <c r="AC23" i="6"/>
  <c r="AP23" i="6"/>
  <c r="D23" i="4"/>
  <c r="AO23" i="3"/>
  <c r="AL23" i="3"/>
  <c r="T23" i="6"/>
  <c r="V23" i="6"/>
  <c r="U23" i="6"/>
  <c r="P23" i="6"/>
  <c r="Q23" i="3"/>
  <c r="AZ23" i="6"/>
  <c r="AY23" i="6"/>
  <c r="AX23" i="6"/>
  <c r="O23" i="6"/>
  <c r="N23" i="6"/>
  <c r="G23" i="5"/>
  <c r="E23" i="5"/>
  <c r="D23" i="5"/>
  <c r="AW23" i="3"/>
  <c r="AV23" i="3"/>
  <c r="AK23" i="3"/>
  <c r="AJ23" i="3"/>
  <c r="AI23" i="3"/>
  <c r="AH23" i="3"/>
  <c r="AG23" i="3"/>
  <c r="AE23" i="3"/>
  <c r="AD23" i="3"/>
  <c r="AB23" i="3"/>
  <c r="AA23" i="3"/>
  <c r="Z23" i="3"/>
  <c r="Y23" i="3"/>
  <c r="X23" i="3"/>
  <c r="W23" i="3"/>
  <c r="V23" i="3"/>
  <c r="U23" i="3"/>
  <c r="T23" i="3"/>
  <c r="W23" i="4"/>
  <c r="V23" i="4"/>
  <c r="U23" i="4"/>
  <c r="S23" i="3"/>
  <c r="R23" i="3"/>
  <c r="B23" i="4" l="1"/>
</calcChain>
</file>

<file path=xl/sharedStrings.xml><?xml version="1.0" encoding="utf-8"?>
<sst xmlns="http://schemas.openxmlformats.org/spreadsheetml/2006/main" count="268" uniqueCount="75">
  <si>
    <t xml:space="preserve">Субсидии - всего
</t>
  </si>
  <si>
    <t>в том числе:</t>
  </si>
  <si>
    <t xml:space="preserve">Муниципальное образование
</t>
  </si>
  <si>
    <t xml:space="preserve">Дотации - всего
</t>
  </si>
  <si>
    <t xml:space="preserve">Субвенции - всего
</t>
  </si>
  <si>
    <t>Единицы измерения: (руб.)</t>
  </si>
  <si>
    <t>г. Аргун</t>
  </si>
  <si>
    <t>г. Грозный</t>
  </si>
  <si>
    <t>Ачхой-Мартановский муниципальный район</t>
  </si>
  <si>
    <t>Веденский муниципальный район</t>
  </si>
  <si>
    <t>Грозненский муниципальный район</t>
  </si>
  <si>
    <t>Гудермесский муниципальный район</t>
  </si>
  <si>
    <t>Итум-Калинский муниципальный район</t>
  </si>
  <si>
    <t>Курчалоевский муниципальный район</t>
  </si>
  <si>
    <t>Надтеречный муниципальный район</t>
  </si>
  <si>
    <t>Наурский муниципальный район</t>
  </si>
  <si>
    <t>Ножай-Юртовский муниципальный район</t>
  </si>
  <si>
    <t>Урус-Мартановский муниципальный район</t>
  </si>
  <si>
    <t>Шалинский муниципальный район</t>
  </si>
  <si>
    <t>Шаройский муниципальный район</t>
  </si>
  <si>
    <t>Шатойский муниципальный район</t>
  </si>
  <si>
    <t>Шелковской муниципальный район</t>
  </si>
  <si>
    <t>ИТОГО</t>
  </si>
  <si>
    <t>Субсидии местным бюджетам на реализацию программ формирования современной городской среды</t>
  </si>
  <si>
    <t>Создание модельных муниципальных библиотек</t>
  </si>
  <si>
    <t>Муниципальное образование</t>
  </si>
  <si>
    <t>Серноводский муниципальный район</t>
  </si>
  <si>
    <t>Иные межбюджетные трансферты - всего</t>
  </si>
  <si>
    <t>Дотации на выравнивание бюджетной обеспеченности муниципальных районов (городских округов) Чеченской Республики</t>
  </si>
  <si>
    <t>Итого</t>
  </si>
  <si>
    <t xml:space="preserve">Субвенции бюджетам муниципальных образований на обеспечение общеобразовательного процесса  </t>
  </si>
  <si>
    <t>Техническое оснащение муниципальных музеев (Межбюджетные трансферты)</t>
  </si>
  <si>
    <t>Поддержка творческой деятельности и техническое оснащение детских и кукольных театров</t>
  </si>
  <si>
    <t>Обеспечение комплексного развития сельских территорий</t>
  </si>
  <si>
    <t>Утвержденные бюджетные назначения (первоначальный Закон о бюджете Чеченской Республики № 75-РЗ от 30.12.2022 г.)</t>
  </si>
  <si>
    <t>Фактическое исполнение по состоянию на 01.04.2023 г.</t>
  </si>
  <si>
    <t>Утвержденные бюджетные назначения на 01.04.2023 г.</t>
  </si>
  <si>
    <t>Утвержденные бюджетные назначения (первоначальный Закон о бюджете Чеченской Республики № 75-РЗ от 30.12.2023 г.)</t>
  </si>
  <si>
    <r>
      <t>Государственная поддержка отрасли культуры (Межбюджетные трансферты)</t>
    </r>
    <r>
      <rPr>
        <sz val="11"/>
        <color rgb="FFFF0000"/>
        <rFont val="Times New Roman"/>
        <family val="1"/>
        <charset val="204"/>
      </rPr>
      <t>06.1.А1.5519Q</t>
    </r>
  </si>
  <si>
    <r>
      <t xml:space="preserve">Государственная поддержка отрасли культуры </t>
    </r>
    <r>
      <rPr>
        <sz val="11"/>
        <color rgb="FFFF0000"/>
        <rFont val="Times New Roman"/>
        <family val="1"/>
        <charset val="204"/>
      </rPr>
      <t>06.1.А2.5519Q</t>
    </r>
  </si>
  <si>
    <r>
      <t>Оказание мер социальной поддержки отдельным категориям работников муниципальных образовательных организаций, работающим и проживающим в сельских населенных пунктах (Межбюджетные трансферты)</t>
    </r>
    <r>
      <rPr>
        <sz val="11"/>
        <color rgb="FFFF0000"/>
        <rFont val="Times New Roman"/>
        <family val="1"/>
        <charset val="204"/>
      </rPr>
      <t>02.4.03.41180</t>
    </r>
  </si>
  <si>
    <r>
  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  </r>
    <r>
      <rPr>
        <sz val="11"/>
        <color rgb="FFFF0000"/>
        <rFont val="Times New Roman"/>
        <family val="1"/>
        <charset val="204"/>
      </rPr>
      <t xml:space="preserve"> </t>
    </r>
  </si>
  <si>
    <t xml:space="preserve">Государственная поддержка отрасли культуры </t>
  </si>
  <si>
    <t xml:space="preserve">Субвенции на осуществление первичного воинского учета на территориях, где отсутствуют военные комиссариаты </t>
  </si>
  <si>
    <t xml:space="preserve">Субвенции бюджетам муниципальных образований на финансовое обеспечение мероприятий по отлову и содержанию животных без владельцев </t>
  </si>
  <si>
    <t xml:space="preserve">Субвенции предоставляемые местным бюджетам муниципальных районов и городских округов Чеченской Республики для осуществления отдельных государственных полномочий Чеченской Республики по организации деятельности административных комиссий </t>
  </si>
  <si>
    <t xml:space="preserve"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</t>
  </si>
  <si>
    <t xml:space="preserve">Субвенции бюджетам муниципальных образований на выравнивание уровня бюджетной обеспеченности поселений </t>
  </si>
  <si>
    <t xml:space="preserve">Субвенции на выплату компенсации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 </t>
  </si>
  <si>
    <t xml:space="preserve">Субвенции бюджетам муниципальных районов и городских округов на финансовое обеспечение образовательной деятельности муниципальных дошкольных образовательных организаций </t>
  </si>
  <si>
    <t xml:space="preserve">Субвенции на содержание ребенка в семье опекуна и приемной семье, а также вознаграждение, причитающееся приемному родителю </t>
  </si>
  <si>
    <t xml:space="preserve">Субвенции бюджетам муниципальных образований на организацию и осуществление деятельности по опеке и попечительству </t>
  </si>
  <si>
    <t xml:space="preserve">Субвенции бюджетам муниципальных образований на осуществление деятельности комиссии по делам несовершеннолетних и защите их прав  </t>
  </si>
  <si>
    <t xml:space="preserve">Ежемесячное денежное вознаграждение за классное руководство педагогическим работникам муниципальных общеобразовательных организаций </t>
  </si>
  <si>
    <t>Оказание мер социальной поддержки отдельным категориям работников муниципальных образовательных организаций, работающим и проживающим в сельских населенных пунктах</t>
  </si>
  <si>
    <t xml:space="preserve">Субвенции бюджетам муниципальных районов и городских округов на финансовое обеспечение образовательной деятельности муниципальных общеобразовательных организаций </t>
  </si>
  <si>
    <t xml:space="preserve">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 </t>
  </si>
  <si>
    <t xml:space="preserve">Субсидии на реализацию мероприятий по обеспечению жильем молодых семей </t>
  </si>
  <si>
    <t>Финансовое обеспечение мероприятий в рамках реализации национального проекта "Безопасные и качественные автомобильные дороги" по приведению в нормативное состояние улично-дорожной сети Грозненской городской агломерации</t>
  </si>
  <si>
    <t xml:space="preserve">Развитие сети учреждений культурно-досугового типа </t>
  </si>
  <si>
    <t xml:space="preserve">Обеспечение развития и укрепления материально-технической базы домов культуры в населенных пунктах с числом жителей до 50 тысяч человек </t>
  </si>
  <si>
    <t xml:space="preserve">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 </t>
  </si>
  <si>
    <t xml:space="preserve"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 </t>
  </si>
  <si>
    <t>Дотации на поддержку мер по обеспечению сбалансированности бюджетов муниципальных районов (городских округов) с наиболее низкими показателями бюджетных расходов на душу населения</t>
  </si>
  <si>
    <t>Дотации на поддержку мер по обеспечению сбалансированности бюджетов муниципальных районов (городских округов) имеющих недостаток средств на исполнение расходных обязательств</t>
  </si>
  <si>
    <t xml:space="preserve">Субсидии бюджетам муниципальных районов и городских округов Чеченской Республики на реализацию инициативных проектов </t>
  </si>
  <si>
    <t>Утвержденные бюджетные назначения на 01.01.2024 г.</t>
  </si>
  <si>
    <t>Фактическое исполнение по состоянию на 01.01.2024 г.</t>
  </si>
  <si>
    <t>Дотации на стимулирование достижения наилучших результатов по увеличению налогового потенциала муниципальных образований Чеченской Республики</t>
  </si>
  <si>
    <t>Дотации на премирование муниципальных образований - победителей Всероссийского конкурса "Лучшая муниципальная практика"</t>
  </si>
  <si>
    <t xml:space="preserve">Субсидии на подготовку проектов межевания земельных участков и проведение кадастровых работ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</si>
  <si>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</si>
  <si>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Иные межбюджетные трансферты на финансовое обеспечение дорожной деятельности</t>
  </si>
  <si>
    <t xml:space="preserve">Иные межбюджетные трансферты бюджетам муниципальных районов и городских округов Чеченской Республики в целях содействия достижению и (или) поощрения достижения наилучших значений показателей деятельности органов местного самоуправления муниципальных районов и городских округов Чеченской Республики </t>
  </si>
  <si>
    <t>Средства для поощрения региональной и муниципальных управленческих команд за достижение показателей для оценки эффективности деятельности высших должностных лиц (руководителей высших исполнительных органов государственной власти) субъектов Российской Федерации и деятельности органов исполнительной власти субъектов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</si>
</sst>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\.00\.00"/>
    <numFmt numFmtId="165" formatCode="#,##0.00_ ;[Red]\-#,##0.00\ "/>
  </numFmts>
  <fonts count="20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5" fillId="0" borderId="0"/>
    <xf numFmtId="0" fontId="11" fillId="0" borderId="0"/>
    <xf numFmtId="0" fontId="4" fillId="0" borderId="0"/>
    <xf numFmtId="0" fontId="3" fillId="0" borderId="0"/>
    <xf numFmtId="0" fontId="14" fillId="0" borderId="0"/>
    <xf numFmtId="0" fontId="2" fillId="0" borderId="0"/>
    <xf numFmtId="0" fontId="1" fillId="0" borderId="0"/>
    <xf numFmtId="0" fontId="15" fillId="0" borderId="0"/>
    <xf numFmtId="0" fontId="17" fillId="0" borderId="0"/>
    <xf numFmtId="0" fontId="18" fillId="0" borderId="0"/>
    <xf numFmtId="0" fontId="19" fillId="0" borderId="0"/>
  </cellStyleXfs>
  <cellXfs count="75">
    <xf numFmtId="0" fontId="0" fillId="0" borderId="0" xfId="0"/>
    <xf numFmtId="4" fontId="9" fillId="0" borderId="2" xfId="1" applyNumberFormat="1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center" vertical="center" wrapText="1"/>
    </xf>
    <xf numFmtId="4" fontId="10" fillId="0" borderId="2" xfId="1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4" fontId="12" fillId="0" borderId="0" xfId="0" applyNumberFormat="1" applyFont="1" applyFill="1" applyBorder="1" applyAlignment="1">
      <alignment horizontal="center" vertical="center" wrapText="1"/>
    </xf>
    <xf numFmtId="4" fontId="10" fillId="0" borderId="0" xfId="1" applyNumberFormat="1" applyFont="1" applyFill="1" applyBorder="1" applyAlignment="1">
      <alignment horizontal="center" vertical="center" wrapText="1"/>
    </xf>
    <xf numFmtId="164" fontId="10" fillId="0" borderId="0" xfId="2" applyNumberFormat="1" applyFont="1" applyFill="1" applyBorder="1" applyAlignment="1" applyProtection="1">
      <alignment horizontal="center" vertical="center" wrapText="1"/>
      <protection hidden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164" fontId="9" fillId="0" borderId="2" xfId="2" applyNumberFormat="1" applyFont="1" applyFill="1" applyBorder="1" applyAlignment="1" applyProtection="1">
      <alignment horizontal="left" vertical="center" wrapText="1"/>
      <protection hidden="1"/>
    </xf>
    <xf numFmtId="0" fontId="13" fillId="0" borderId="0" xfId="0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 applyProtection="1">
      <alignment horizontal="left" vertical="center" wrapText="1"/>
      <protection hidden="1"/>
    </xf>
    <xf numFmtId="3" fontId="10" fillId="0" borderId="2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 wrapText="1"/>
    </xf>
    <xf numFmtId="0" fontId="10" fillId="0" borderId="3" xfId="3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65" fontId="12" fillId="0" borderId="0" xfId="0" applyNumberFormat="1" applyFont="1" applyFill="1" applyAlignment="1">
      <alignment horizontal="center" vertical="center"/>
    </xf>
    <xf numFmtId="3" fontId="12" fillId="0" borderId="0" xfId="0" applyNumberFormat="1" applyFont="1" applyFill="1" applyAlignment="1">
      <alignment horizontal="center" vertical="center"/>
    </xf>
    <xf numFmtId="4" fontId="12" fillId="0" borderId="0" xfId="0" applyNumberFormat="1" applyFont="1" applyFill="1" applyAlignment="1">
      <alignment horizontal="center" vertical="center"/>
    </xf>
    <xf numFmtId="4" fontId="13" fillId="0" borderId="2" xfId="0" applyNumberFormat="1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 vertical="center" wrapText="1"/>
    </xf>
    <xf numFmtId="4" fontId="12" fillId="2" borderId="2" xfId="0" applyNumberFormat="1" applyFont="1" applyFill="1" applyBorder="1" applyAlignment="1">
      <alignment horizontal="center" vertical="center" wrapText="1"/>
    </xf>
    <xf numFmtId="0" fontId="10" fillId="0" borderId="2" xfId="12" applyFont="1" applyFill="1" applyBorder="1" applyAlignment="1">
      <alignment horizontal="left" vertical="center" wrapText="1"/>
    </xf>
    <xf numFmtId="4" fontId="9" fillId="2" borderId="2" xfId="1" applyNumberFormat="1" applyFont="1" applyFill="1" applyBorder="1" applyAlignment="1">
      <alignment horizontal="center" vertical="center" wrapText="1"/>
    </xf>
    <xf numFmtId="4" fontId="10" fillId="2" borderId="0" xfId="4" applyNumberFormat="1" applyFont="1" applyFill="1" applyBorder="1" applyAlignment="1" applyProtection="1">
      <alignment horizontal="center" vertical="center"/>
      <protection hidden="1"/>
    </xf>
    <xf numFmtId="4" fontId="10" fillId="2" borderId="2" xfId="1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3" fontId="10" fillId="0" borderId="10" xfId="1" applyNumberFormat="1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3" fontId="12" fillId="2" borderId="0" xfId="0" applyNumberFormat="1" applyFont="1" applyFill="1" applyAlignment="1">
      <alignment horizontal="center" vertical="center"/>
    </xf>
    <xf numFmtId="4" fontId="12" fillId="2" borderId="0" xfId="0" applyNumberFormat="1" applyFont="1" applyFill="1" applyAlignment="1">
      <alignment horizontal="center" vertical="center"/>
    </xf>
    <xf numFmtId="3" fontId="10" fillId="0" borderId="5" xfId="1" applyNumberFormat="1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center" vertical="center"/>
    </xf>
    <xf numFmtId="3" fontId="10" fillId="0" borderId="10" xfId="1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3" fontId="10" fillId="0" borderId="10" xfId="1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10" fillId="0" borderId="0" xfId="4" applyNumberFormat="1" applyFont="1" applyFill="1" applyBorder="1" applyAlignment="1" applyProtection="1">
      <alignment horizontal="center" vertical="center"/>
      <protection hidden="1"/>
    </xf>
    <xf numFmtId="3" fontId="10" fillId="0" borderId="2" xfId="1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3" fontId="10" fillId="0" borderId="3" xfId="1" applyNumberFormat="1" applyFont="1" applyFill="1" applyBorder="1" applyAlignment="1">
      <alignment horizontal="center" vertical="center" wrapText="1"/>
    </xf>
    <xf numFmtId="3" fontId="10" fillId="0" borderId="5" xfId="1" applyNumberFormat="1" applyFont="1" applyFill="1" applyBorder="1" applyAlignment="1">
      <alignment horizontal="center" vertical="center" wrapText="1"/>
    </xf>
    <xf numFmtId="3" fontId="10" fillId="0" borderId="1" xfId="1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 readingOrder="1"/>
    </xf>
    <xf numFmtId="0" fontId="12" fillId="0" borderId="5" xfId="0" applyNumberFormat="1" applyFont="1" applyFill="1" applyBorder="1" applyAlignment="1">
      <alignment horizontal="center" vertical="center" wrapText="1" readingOrder="1"/>
    </xf>
    <xf numFmtId="0" fontId="12" fillId="0" borderId="1" xfId="0" applyNumberFormat="1" applyFont="1" applyFill="1" applyBorder="1" applyAlignment="1">
      <alignment horizontal="center" vertical="center" wrapText="1" readingOrder="1"/>
    </xf>
    <xf numFmtId="0" fontId="12" fillId="0" borderId="3" xfId="0" applyFont="1" applyFill="1" applyBorder="1" applyAlignment="1">
      <alignment horizontal="center" vertical="center" wrapText="1" readingOrder="1"/>
    </xf>
    <xf numFmtId="0" fontId="12" fillId="0" borderId="5" xfId="0" applyFont="1" applyFill="1" applyBorder="1" applyAlignment="1">
      <alignment horizontal="center" vertical="center" wrapText="1" readingOrder="1"/>
    </xf>
    <xf numFmtId="0" fontId="12" fillId="0" borderId="1" xfId="0" applyFont="1" applyFill="1" applyBorder="1" applyAlignment="1">
      <alignment horizontal="center" vertical="center" wrapText="1" readingOrder="1"/>
    </xf>
    <xf numFmtId="3" fontId="10" fillId="2" borderId="2" xfId="1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3" fontId="10" fillId="0" borderId="6" xfId="1" applyNumberFormat="1" applyFont="1" applyFill="1" applyBorder="1" applyAlignment="1">
      <alignment horizontal="center" vertical="center" wrapText="1"/>
    </xf>
    <xf numFmtId="3" fontId="10" fillId="0" borderId="7" xfId="1" applyNumberFormat="1" applyFont="1" applyFill="1" applyBorder="1" applyAlignment="1">
      <alignment horizontal="center" vertical="center" wrapText="1"/>
    </xf>
    <xf numFmtId="3" fontId="10" fillId="0" borderId="4" xfId="1" applyNumberFormat="1" applyFont="1" applyFill="1" applyBorder="1" applyAlignment="1">
      <alignment horizontal="center" vertical="center" wrapText="1"/>
    </xf>
    <xf numFmtId="3" fontId="10" fillId="0" borderId="8" xfId="1" applyNumberFormat="1" applyFont="1" applyFill="1" applyBorder="1" applyAlignment="1">
      <alignment horizontal="center" vertical="center" wrapText="1"/>
    </xf>
    <xf numFmtId="3" fontId="10" fillId="0" borderId="9" xfId="1" applyNumberFormat="1" applyFont="1" applyFill="1" applyBorder="1" applyAlignment="1">
      <alignment horizontal="center" vertical="center" wrapText="1"/>
    </xf>
    <xf numFmtId="3" fontId="10" fillId="0" borderId="10" xfId="1" applyNumberFormat="1" applyFont="1" applyFill="1" applyBorder="1" applyAlignment="1">
      <alignment horizontal="center" vertical="center" wrapText="1"/>
    </xf>
    <xf numFmtId="3" fontId="10" fillId="0" borderId="11" xfId="1" applyNumberFormat="1" applyFont="1" applyFill="1" applyBorder="1" applyAlignment="1">
      <alignment horizontal="center" vertical="center" wrapText="1"/>
    </xf>
    <xf numFmtId="3" fontId="10" fillId="0" borderId="12" xfId="1" applyNumberFormat="1" applyFont="1" applyFill="1" applyBorder="1" applyAlignment="1">
      <alignment horizontal="center" vertical="center" wrapText="1"/>
    </xf>
    <xf numFmtId="3" fontId="10" fillId="0" borderId="13" xfId="1" applyNumberFormat="1" applyFont="1" applyFill="1" applyBorder="1" applyAlignment="1">
      <alignment horizontal="center" vertical="center" wrapText="1"/>
    </xf>
  </cellXfs>
  <cellStyles count="17">
    <cellStyle name="Обычный" xfId="0" builtinId="0"/>
    <cellStyle name="Обычный 10" xfId="15" xr:uid="{00000000-0005-0000-0000-000001000000}"/>
    <cellStyle name="Обычный 11" xfId="16" xr:uid="{18169FD7-2D0C-443A-84F0-489AA3CDFD35}"/>
    <cellStyle name="Обычный 2" xfId="4" xr:uid="{00000000-0005-0000-0000-000002000000}"/>
    <cellStyle name="Обычный 2 2" xfId="5" xr:uid="{00000000-0005-0000-0000-000003000000}"/>
    <cellStyle name="Обычный 2 3" xfId="1" xr:uid="{00000000-0005-0000-0000-000004000000}"/>
    <cellStyle name="Обычный 2 4" xfId="2" xr:uid="{00000000-0005-0000-0000-000005000000}"/>
    <cellStyle name="Обычный 2 5" xfId="7" xr:uid="{00000000-0005-0000-0000-000006000000}"/>
    <cellStyle name="Обычный 2 6" xfId="10" xr:uid="{00000000-0005-0000-0000-000007000000}"/>
    <cellStyle name="Обычный 3" xfId="3" xr:uid="{00000000-0005-0000-0000-000008000000}"/>
    <cellStyle name="Обычный 3 2" xfId="12" xr:uid="{00000000-0005-0000-0000-000009000000}"/>
    <cellStyle name="Обычный 4" xfId="6" xr:uid="{00000000-0005-0000-0000-00000A000000}"/>
    <cellStyle name="Обычный 5" xfId="8" xr:uid="{00000000-0005-0000-0000-00000B000000}"/>
    <cellStyle name="Обычный 6" xfId="9" xr:uid="{00000000-0005-0000-0000-00000C000000}"/>
    <cellStyle name="Обычный 7" xfId="11" xr:uid="{00000000-0005-0000-0000-00000D000000}"/>
    <cellStyle name="Обычный 8" xfId="13" xr:uid="{00000000-0005-0000-0000-00000E000000}"/>
    <cellStyle name="Обычный 9" xfId="14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26"/>
  <sheetViews>
    <sheetView tabSelected="1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25" sqref="D25"/>
    </sheetView>
  </sheetViews>
  <sheetFormatPr defaultRowHeight="15" x14ac:dyDescent="0.25"/>
  <cols>
    <col min="1" max="1" width="36.125" style="4" customWidth="1"/>
    <col min="2" max="4" width="17.625" style="4" customWidth="1"/>
    <col min="5" max="6" width="17.625" style="25" customWidth="1"/>
    <col min="7" max="16" width="17.625" style="4" customWidth="1"/>
    <col min="17" max="18" width="17.625" style="25" customWidth="1"/>
    <col min="19" max="19" width="17.625" style="4" customWidth="1"/>
    <col min="20" max="20" width="13.875" style="4" customWidth="1"/>
    <col min="21" max="16384" width="9" style="4"/>
  </cols>
  <sheetData>
    <row r="2" spans="1:21" x14ac:dyDescent="0.25">
      <c r="A2" s="4" t="s">
        <v>5</v>
      </c>
    </row>
    <row r="3" spans="1:21" x14ac:dyDescent="0.25">
      <c r="A3" s="46" t="s">
        <v>2</v>
      </c>
      <c r="B3" s="46" t="s">
        <v>3</v>
      </c>
      <c r="C3" s="46"/>
      <c r="D3" s="46"/>
      <c r="E3" s="48" t="s">
        <v>1</v>
      </c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50"/>
    </row>
    <row r="4" spans="1:21" ht="108" customHeight="1" x14ac:dyDescent="0.25">
      <c r="A4" s="46"/>
      <c r="B4" s="46"/>
      <c r="C4" s="46"/>
      <c r="D4" s="46"/>
      <c r="E4" s="47" t="s">
        <v>28</v>
      </c>
      <c r="F4" s="47"/>
      <c r="G4" s="47"/>
      <c r="H4" s="48" t="s">
        <v>68</v>
      </c>
      <c r="I4" s="49"/>
      <c r="J4" s="50"/>
      <c r="K4" s="48" t="s">
        <v>69</v>
      </c>
      <c r="L4" s="49"/>
      <c r="M4" s="50"/>
      <c r="N4" s="48" t="s">
        <v>64</v>
      </c>
      <c r="O4" s="49"/>
      <c r="P4" s="50"/>
      <c r="Q4" s="47" t="s">
        <v>63</v>
      </c>
      <c r="R4" s="47"/>
      <c r="S4" s="47"/>
    </row>
    <row r="5" spans="1:21" ht="120" x14ac:dyDescent="0.25">
      <c r="A5" s="46"/>
      <c r="B5" s="8" t="s">
        <v>34</v>
      </c>
      <c r="C5" s="8" t="s">
        <v>66</v>
      </c>
      <c r="D5" s="8" t="s">
        <v>67</v>
      </c>
      <c r="E5" s="8" t="s">
        <v>34</v>
      </c>
      <c r="F5" s="8" t="s">
        <v>66</v>
      </c>
      <c r="G5" s="8" t="s">
        <v>67</v>
      </c>
      <c r="H5" s="8" t="s">
        <v>34</v>
      </c>
      <c r="I5" s="8" t="s">
        <v>66</v>
      </c>
      <c r="J5" s="8" t="s">
        <v>67</v>
      </c>
      <c r="K5" s="8" t="s">
        <v>34</v>
      </c>
      <c r="L5" s="8" t="s">
        <v>66</v>
      </c>
      <c r="M5" s="8" t="s">
        <v>67</v>
      </c>
      <c r="N5" s="8" t="s">
        <v>34</v>
      </c>
      <c r="O5" s="8" t="s">
        <v>66</v>
      </c>
      <c r="P5" s="8" t="s">
        <v>67</v>
      </c>
      <c r="Q5" s="8" t="s">
        <v>34</v>
      </c>
      <c r="R5" s="8" t="s">
        <v>66</v>
      </c>
      <c r="S5" s="8" t="s">
        <v>67</v>
      </c>
    </row>
    <row r="6" spans="1:21" ht="15.75" customHeight="1" x14ac:dyDescent="0.25">
      <c r="A6" s="9" t="s">
        <v>6</v>
      </c>
      <c r="B6" s="3">
        <f>SUM(E6,H6,K6,N6,Q6)</f>
        <v>226059442</v>
      </c>
      <c r="C6" s="3">
        <f>F6+I6+L6+O6+R6</f>
        <v>250256170</v>
      </c>
      <c r="D6" s="3">
        <f t="shared" ref="D6" si="0">SUM(G6,J6,M6,P6,S6)</f>
        <v>217955464.69</v>
      </c>
      <c r="E6" s="2">
        <v>226059442</v>
      </c>
      <c r="F6" s="2">
        <v>226059442</v>
      </c>
      <c r="G6" s="2">
        <v>200955464.69</v>
      </c>
      <c r="H6" s="2">
        <v>0</v>
      </c>
      <c r="I6" s="2"/>
      <c r="J6" s="2"/>
      <c r="K6" s="2">
        <v>0</v>
      </c>
      <c r="L6" s="2"/>
      <c r="M6" s="2"/>
      <c r="N6" s="2">
        <v>0</v>
      </c>
      <c r="O6" s="2">
        <v>21206348</v>
      </c>
      <c r="P6" s="2">
        <v>14009620</v>
      </c>
      <c r="Q6" s="2">
        <v>0</v>
      </c>
      <c r="R6" s="2">
        <v>2990380</v>
      </c>
      <c r="S6" s="2">
        <v>2990380</v>
      </c>
    </row>
    <row r="7" spans="1:21" ht="15.75" customHeight="1" x14ac:dyDescent="0.25">
      <c r="A7" s="9" t="s">
        <v>7</v>
      </c>
      <c r="B7" s="3">
        <f t="shared" ref="B7:B22" si="1">SUM(E7,H7,K7,N7,Q7)</f>
        <v>0</v>
      </c>
      <c r="C7" s="3">
        <f>F7+I7+L7+O7+R7</f>
        <v>379767985</v>
      </c>
      <c r="D7" s="3">
        <f>G7+J7+M7+P7+S7</f>
        <v>183773097.30000001</v>
      </c>
      <c r="E7" s="2">
        <v>0</v>
      </c>
      <c r="F7" s="2"/>
      <c r="G7" s="2"/>
      <c r="H7" s="2">
        <v>0</v>
      </c>
      <c r="I7" s="2"/>
      <c r="J7" s="2"/>
      <c r="K7" s="2">
        <v>0</v>
      </c>
      <c r="L7" s="2">
        <v>42500000</v>
      </c>
      <c r="M7" s="2">
        <v>0</v>
      </c>
      <c r="N7" s="2">
        <v>0</v>
      </c>
      <c r="O7" s="2">
        <f>302267985+35000000</f>
        <v>337267985</v>
      </c>
      <c r="P7" s="2">
        <f>148773097.3+35000000</f>
        <v>183773097.30000001</v>
      </c>
      <c r="Q7" s="2">
        <v>0</v>
      </c>
      <c r="R7" s="2"/>
      <c r="S7" s="2"/>
    </row>
    <row r="8" spans="1:21" ht="15.75" customHeight="1" x14ac:dyDescent="0.25">
      <c r="A8" s="9" t="s">
        <v>8</v>
      </c>
      <c r="B8" s="3">
        <f t="shared" si="1"/>
        <v>236226332</v>
      </c>
      <c r="C8" s="3">
        <f>F8+I8+L8+O8+R8</f>
        <v>270066483</v>
      </c>
      <c r="D8" s="3">
        <f t="shared" ref="D8:D22" si="2">SUM(G8,J8,M8,P8,S8)</f>
        <v>202993572.03999999</v>
      </c>
      <c r="E8" s="2">
        <v>236226332</v>
      </c>
      <c r="F8" s="2">
        <v>236226332</v>
      </c>
      <c r="G8" s="2">
        <v>196204273.03999999</v>
      </c>
      <c r="H8" s="2">
        <v>0</v>
      </c>
      <c r="I8" s="2"/>
      <c r="J8" s="2"/>
      <c r="K8" s="2">
        <v>0</v>
      </c>
      <c r="L8" s="2"/>
      <c r="M8" s="2"/>
      <c r="N8" s="2">
        <v>0</v>
      </c>
      <c r="O8" s="2">
        <v>29190642</v>
      </c>
      <c r="P8" s="2">
        <v>2139790</v>
      </c>
      <c r="Q8" s="2">
        <v>0</v>
      </c>
      <c r="R8" s="2">
        <v>4649509</v>
      </c>
      <c r="S8" s="2">
        <v>4649509</v>
      </c>
    </row>
    <row r="9" spans="1:21" ht="15.75" customHeight="1" x14ac:dyDescent="0.25">
      <c r="A9" s="9" t="s">
        <v>9</v>
      </c>
      <c r="B9" s="3">
        <f t="shared" si="1"/>
        <v>148731396</v>
      </c>
      <c r="C9" s="3">
        <f t="shared" ref="C9:C22" si="3">F9+I9+L9+O9+R9</f>
        <v>183890898.78999999</v>
      </c>
      <c r="D9" s="3">
        <f t="shared" si="2"/>
        <v>164762349.55000001</v>
      </c>
      <c r="E9" s="2">
        <v>148731396</v>
      </c>
      <c r="F9" s="2">
        <v>148731396</v>
      </c>
      <c r="G9" s="2">
        <v>144349341.36000001</v>
      </c>
      <c r="H9" s="2">
        <v>0</v>
      </c>
      <c r="I9" s="2"/>
      <c r="J9" s="2"/>
      <c r="K9" s="2">
        <v>0</v>
      </c>
      <c r="L9" s="2"/>
      <c r="M9" s="2"/>
      <c r="N9" s="2">
        <v>0</v>
      </c>
      <c r="O9" s="2">
        <v>35159502.789999999</v>
      </c>
      <c r="P9" s="2">
        <v>20413008.190000001</v>
      </c>
      <c r="Q9" s="2">
        <v>0</v>
      </c>
      <c r="R9" s="2"/>
      <c r="S9" s="2"/>
      <c r="T9" s="5"/>
    </row>
    <row r="10" spans="1:21" ht="15.75" customHeight="1" x14ac:dyDescent="0.25">
      <c r="A10" s="9" t="s">
        <v>10</v>
      </c>
      <c r="B10" s="3">
        <f t="shared" si="1"/>
        <v>329292106</v>
      </c>
      <c r="C10" s="3">
        <f t="shared" si="3"/>
        <v>362090543.5</v>
      </c>
      <c r="D10" s="3">
        <f t="shared" si="2"/>
        <v>321053339.10999995</v>
      </c>
      <c r="E10" s="2">
        <v>329292106</v>
      </c>
      <c r="F10" s="2">
        <v>329292106</v>
      </c>
      <c r="G10" s="2">
        <v>309377500.76999998</v>
      </c>
      <c r="H10" s="2">
        <v>0</v>
      </c>
      <c r="I10" s="2"/>
      <c r="J10" s="2"/>
      <c r="K10" s="2">
        <v>0</v>
      </c>
      <c r="L10" s="2"/>
      <c r="M10" s="2"/>
      <c r="N10" s="2">
        <v>0</v>
      </c>
      <c r="O10" s="2">
        <v>32798437.5</v>
      </c>
      <c r="P10" s="2">
        <v>11675838.34</v>
      </c>
      <c r="Q10" s="2">
        <v>0</v>
      </c>
      <c r="R10" s="2"/>
      <c r="S10" s="2"/>
    </row>
    <row r="11" spans="1:21" ht="15.75" customHeight="1" x14ac:dyDescent="0.25">
      <c r="A11" s="9" t="s">
        <v>11</v>
      </c>
      <c r="B11" s="3">
        <f t="shared" si="1"/>
        <v>336118331</v>
      </c>
      <c r="C11" s="3">
        <f t="shared" si="3"/>
        <v>383126386</v>
      </c>
      <c r="D11" s="3">
        <f t="shared" si="2"/>
        <v>284836315.84000003</v>
      </c>
      <c r="E11" s="2">
        <v>336118331</v>
      </c>
      <c r="F11" s="2">
        <v>336118331</v>
      </c>
      <c r="G11" s="2">
        <v>240437997.84</v>
      </c>
      <c r="H11" s="2">
        <v>0</v>
      </c>
      <c r="I11" s="2"/>
      <c r="J11" s="2"/>
      <c r="K11" s="2">
        <v>0</v>
      </c>
      <c r="L11" s="2"/>
      <c r="M11" s="2"/>
      <c r="N11" s="2">
        <v>0</v>
      </c>
      <c r="O11" s="2">
        <v>47008055</v>
      </c>
      <c r="P11" s="2">
        <v>44398318</v>
      </c>
      <c r="Q11" s="2">
        <v>0</v>
      </c>
      <c r="R11" s="2"/>
      <c r="S11" s="2"/>
    </row>
    <row r="12" spans="1:21" ht="15.75" customHeight="1" x14ac:dyDescent="0.25">
      <c r="A12" s="9" t="s">
        <v>12</v>
      </c>
      <c r="B12" s="3">
        <f t="shared" si="1"/>
        <v>72574694</v>
      </c>
      <c r="C12" s="3">
        <f t="shared" si="3"/>
        <v>84996656</v>
      </c>
      <c r="D12" s="3">
        <f t="shared" si="2"/>
        <v>71998981.560000002</v>
      </c>
      <c r="E12" s="2">
        <v>72574694</v>
      </c>
      <c r="F12" s="2">
        <v>72574694</v>
      </c>
      <c r="G12" s="2">
        <v>66018907.560000002</v>
      </c>
      <c r="H12" s="2">
        <v>0</v>
      </c>
      <c r="I12" s="2"/>
      <c r="J12" s="2"/>
      <c r="K12" s="2">
        <v>0</v>
      </c>
      <c r="L12" s="2"/>
      <c r="M12" s="2"/>
      <c r="N12" s="2">
        <v>0</v>
      </c>
      <c r="O12" s="2">
        <v>12421962</v>
      </c>
      <c r="P12" s="2">
        <v>5980074</v>
      </c>
      <c r="Q12" s="2">
        <v>0</v>
      </c>
      <c r="R12" s="2"/>
      <c r="S12" s="2"/>
    </row>
    <row r="13" spans="1:21" ht="15.75" customHeight="1" x14ac:dyDescent="0.25">
      <c r="A13" s="9" t="s">
        <v>13</v>
      </c>
      <c r="B13" s="3">
        <f t="shared" si="1"/>
        <v>451358511</v>
      </c>
      <c r="C13" s="3">
        <f t="shared" si="3"/>
        <v>513948558</v>
      </c>
      <c r="D13" s="3">
        <f t="shared" si="2"/>
        <v>441610250.63999999</v>
      </c>
      <c r="E13" s="2">
        <v>451358511</v>
      </c>
      <c r="F13" s="2">
        <v>451358511</v>
      </c>
      <c r="G13" s="2">
        <v>385571419.30000001</v>
      </c>
      <c r="H13" s="2">
        <v>0</v>
      </c>
      <c r="I13" s="2"/>
      <c r="J13" s="2"/>
      <c r="K13" s="2">
        <v>0</v>
      </c>
      <c r="L13" s="2">
        <v>17000000</v>
      </c>
      <c r="M13" s="2">
        <v>17000000</v>
      </c>
      <c r="N13" s="2">
        <v>0</v>
      </c>
      <c r="O13" s="2">
        <v>38372090</v>
      </c>
      <c r="P13" s="2">
        <v>31820874.34</v>
      </c>
      <c r="Q13" s="2">
        <v>0</v>
      </c>
      <c r="R13" s="2">
        <v>7217957</v>
      </c>
      <c r="S13" s="2">
        <v>7217957</v>
      </c>
    </row>
    <row r="14" spans="1:21" ht="15.75" customHeight="1" x14ac:dyDescent="0.25">
      <c r="A14" s="9" t="s">
        <v>14</v>
      </c>
      <c r="B14" s="3">
        <f t="shared" si="1"/>
        <v>249413616</v>
      </c>
      <c r="C14" s="3">
        <f t="shared" si="3"/>
        <v>268979302.5</v>
      </c>
      <c r="D14" s="3">
        <f t="shared" si="2"/>
        <v>228436259.75999999</v>
      </c>
      <c r="E14" s="2">
        <v>249413616</v>
      </c>
      <c r="F14" s="2">
        <v>249413616</v>
      </c>
      <c r="G14" s="2">
        <v>217436259.75999999</v>
      </c>
      <c r="H14" s="2">
        <v>0</v>
      </c>
      <c r="I14" s="2"/>
      <c r="J14" s="2"/>
      <c r="K14" s="2">
        <v>0</v>
      </c>
      <c r="L14" s="2"/>
      <c r="M14" s="2"/>
      <c r="N14" s="2">
        <v>0</v>
      </c>
      <c r="O14" s="2">
        <v>19565686.5</v>
      </c>
      <c r="P14" s="2">
        <v>11000000</v>
      </c>
      <c r="Q14" s="2">
        <v>0</v>
      </c>
      <c r="R14" s="2"/>
      <c r="S14" s="2"/>
    </row>
    <row r="15" spans="1:21" ht="15.75" customHeight="1" x14ac:dyDescent="0.25">
      <c r="A15" s="9" t="s">
        <v>15</v>
      </c>
      <c r="B15" s="3">
        <f t="shared" si="1"/>
        <v>100744052</v>
      </c>
      <c r="C15" s="3">
        <f t="shared" si="3"/>
        <v>104993337.23</v>
      </c>
      <c r="D15" s="3">
        <f t="shared" si="2"/>
        <v>72130112.790000007</v>
      </c>
      <c r="E15" s="2">
        <v>100744052</v>
      </c>
      <c r="F15" s="2">
        <v>100744052</v>
      </c>
      <c r="G15" s="2">
        <v>69298028.400000006</v>
      </c>
      <c r="H15" s="2">
        <v>0</v>
      </c>
      <c r="I15" s="2"/>
      <c r="J15" s="2"/>
      <c r="K15" s="2">
        <v>0</v>
      </c>
      <c r="L15" s="2"/>
      <c r="M15" s="2"/>
      <c r="N15" s="2">
        <v>0</v>
      </c>
      <c r="O15" s="2">
        <v>4249285.2300000004</v>
      </c>
      <c r="P15" s="2">
        <v>2832084.39</v>
      </c>
      <c r="Q15" s="2">
        <v>0</v>
      </c>
      <c r="R15" s="2"/>
      <c r="S15" s="2"/>
      <c r="T15" s="5"/>
      <c r="U15" s="5"/>
    </row>
    <row r="16" spans="1:21" ht="15.75" customHeight="1" x14ac:dyDescent="0.25">
      <c r="A16" s="27" t="s">
        <v>16</v>
      </c>
      <c r="B16" s="3">
        <f>SUM(E16,H16,K16,N16,Q16)</f>
        <v>286192135</v>
      </c>
      <c r="C16" s="3">
        <f t="shared" si="3"/>
        <v>316760129.17000002</v>
      </c>
      <c r="D16" s="3">
        <f t="shared" si="2"/>
        <v>283895201</v>
      </c>
      <c r="E16" s="2">
        <v>286192135</v>
      </c>
      <c r="F16" s="2">
        <v>286192135</v>
      </c>
      <c r="G16" s="2">
        <v>259719128.25999999</v>
      </c>
      <c r="H16" s="2">
        <v>0</v>
      </c>
      <c r="I16" s="2">
        <v>600000</v>
      </c>
      <c r="J16" s="2">
        <v>600000</v>
      </c>
      <c r="K16" s="2">
        <v>0</v>
      </c>
      <c r="L16" s="2"/>
      <c r="M16" s="2"/>
      <c r="N16" s="2">
        <v>0</v>
      </c>
      <c r="O16" s="2">
        <v>29967994.170000002</v>
      </c>
      <c r="P16" s="2">
        <v>23576072.739999998</v>
      </c>
      <c r="Q16" s="2">
        <v>0</v>
      </c>
      <c r="R16" s="2"/>
      <c r="S16" s="2"/>
      <c r="T16" s="5"/>
    </row>
    <row r="17" spans="1:20" ht="15.75" customHeight="1" x14ac:dyDescent="0.25">
      <c r="A17" s="9" t="s">
        <v>26</v>
      </c>
      <c r="B17" s="3">
        <f t="shared" si="1"/>
        <v>137618707</v>
      </c>
      <c r="C17" s="3">
        <f t="shared" si="3"/>
        <v>143874287</v>
      </c>
      <c r="D17" s="3">
        <f t="shared" si="2"/>
        <v>115013673.31999999</v>
      </c>
      <c r="E17" s="2">
        <v>137618707</v>
      </c>
      <c r="F17" s="2">
        <v>137618707</v>
      </c>
      <c r="G17" s="2">
        <v>115013673.31999999</v>
      </c>
      <c r="H17" s="2">
        <v>0</v>
      </c>
      <c r="I17" s="2"/>
      <c r="J17" s="2"/>
      <c r="K17" s="2">
        <v>0</v>
      </c>
      <c r="L17" s="2"/>
      <c r="M17" s="2"/>
      <c r="N17" s="2">
        <v>0</v>
      </c>
      <c r="O17" s="2">
        <v>6255580</v>
      </c>
      <c r="P17" s="2">
        <v>0</v>
      </c>
      <c r="Q17" s="2">
        <v>0</v>
      </c>
      <c r="R17" s="2"/>
      <c r="S17" s="2"/>
      <c r="T17" s="5"/>
    </row>
    <row r="18" spans="1:20" ht="15.75" customHeight="1" x14ac:dyDescent="0.25">
      <c r="A18" s="9" t="s">
        <v>17</v>
      </c>
      <c r="B18" s="3">
        <f>SUM(E18,H18,K18,N18,Q18)</f>
        <v>191622765</v>
      </c>
      <c r="C18" s="3">
        <f t="shared" si="3"/>
        <v>259202818</v>
      </c>
      <c r="D18" s="3">
        <f t="shared" si="2"/>
        <v>198737155.89000002</v>
      </c>
      <c r="E18" s="2">
        <v>191622765</v>
      </c>
      <c r="F18" s="2">
        <v>191622765</v>
      </c>
      <c r="G18" s="2">
        <v>143852842.40000001</v>
      </c>
      <c r="H18" s="2">
        <v>0</v>
      </c>
      <c r="I18" s="2"/>
      <c r="J18" s="2"/>
      <c r="K18" s="2">
        <v>0</v>
      </c>
      <c r="L18" s="2"/>
      <c r="M18" s="2"/>
      <c r="N18" s="2">
        <v>0</v>
      </c>
      <c r="O18" s="2">
        <v>59335388</v>
      </c>
      <c r="P18" s="2">
        <v>46639648.490000002</v>
      </c>
      <c r="Q18" s="2">
        <v>0</v>
      </c>
      <c r="R18" s="2">
        <v>8244665</v>
      </c>
      <c r="S18" s="2">
        <v>8244665</v>
      </c>
    </row>
    <row r="19" spans="1:20" ht="15.75" customHeight="1" x14ac:dyDescent="0.25">
      <c r="A19" s="9" t="s">
        <v>18</v>
      </c>
      <c r="B19" s="3">
        <f t="shared" si="1"/>
        <v>161625802</v>
      </c>
      <c r="C19" s="3">
        <f t="shared" si="3"/>
        <v>205621958</v>
      </c>
      <c r="D19" s="3">
        <f t="shared" si="2"/>
        <v>140579836.5</v>
      </c>
      <c r="E19" s="2">
        <v>140077822</v>
      </c>
      <c r="F19" s="2">
        <v>140077822</v>
      </c>
      <c r="G19" s="2">
        <v>103520818.23</v>
      </c>
      <c r="H19" s="2">
        <v>0</v>
      </c>
      <c r="I19" s="2"/>
      <c r="J19" s="2"/>
      <c r="K19" s="2">
        <v>0</v>
      </c>
      <c r="L19" s="2"/>
      <c r="M19" s="2"/>
      <c r="N19" s="2">
        <v>0</v>
      </c>
      <c r="O19" s="2">
        <v>58646647</v>
      </c>
      <c r="P19" s="2">
        <v>30161529.27</v>
      </c>
      <c r="Q19" s="2">
        <v>21547980</v>
      </c>
      <c r="R19" s="2">
        <v>6897489</v>
      </c>
      <c r="S19" s="2">
        <v>6897489</v>
      </c>
    </row>
    <row r="20" spans="1:20" ht="15.75" customHeight="1" x14ac:dyDescent="0.25">
      <c r="A20" s="9" t="s">
        <v>19</v>
      </c>
      <c r="B20" s="3">
        <f t="shared" si="1"/>
        <v>94306645</v>
      </c>
      <c r="C20" s="3">
        <f t="shared" si="3"/>
        <v>99306645</v>
      </c>
      <c r="D20" s="3">
        <f t="shared" si="2"/>
        <v>91665001.879999995</v>
      </c>
      <c r="E20" s="2">
        <v>94306645</v>
      </c>
      <c r="F20" s="2">
        <v>94306645</v>
      </c>
      <c r="G20" s="2">
        <v>86665001.879999995</v>
      </c>
      <c r="H20" s="2">
        <v>0</v>
      </c>
      <c r="I20" s="2"/>
      <c r="J20" s="2"/>
      <c r="K20" s="2">
        <v>0</v>
      </c>
      <c r="L20" s="2"/>
      <c r="M20" s="2"/>
      <c r="N20" s="2">
        <v>0</v>
      </c>
      <c r="O20" s="2">
        <v>5000000</v>
      </c>
      <c r="P20" s="2">
        <v>5000000</v>
      </c>
      <c r="Q20" s="2">
        <v>0</v>
      </c>
      <c r="R20" s="2"/>
      <c r="S20" s="2"/>
    </row>
    <row r="21" spans="1:20" ht="15.75" customHeight="1" x14ac:dyDescent="0.25">
      <c r="A21" s="9" t="s">
        <v>20</v>
      </c>
      <c r="B21" s="3">
        <f t="shared" si="1"/>
        <v>57560015</v>
      </c>
      <c r="C21" s="3">
        <f t="shared" si="3"/>
        <v>64563748</v>
      </c>
      <c r="D21" s="3">
        <f t="shared" si="2"/>
        <v>46682933.630000003</v>
      </c>
      <c r="E21" s="2">
        <v>57560015</v>
      </c>
      <c r="F21" s="2">
        <v>57560015</v>
      </c>
      <c r="G21" s="2">
        <v>44802859.630000003</v>
      </c>
      <c r="H21" s="2">
        <v>0</v>
      </c>
      <c r="I21" s="2">
        <v>900000</v>
      </c>
      <c r="J21" s="2">
        <v>900000</v>
      </c>
      <c r="K21" s="2">
        <v>0</v>
      </c>
      <c r="L21" s="2"/>
      <c r="M21" s="2"/>
      <c r="N21" s="2">
        <v>0</v>
      </c>
      <c r="O21" s="2">
        <v>6103733</v>
      </c>
      <c r="P21" s="2">
        <v>980074</v>
      </c>
      <c r="Q21" s="2">
        <v>0</v>
      </c>
      <c r="R21" s="2"/>
      <c r="S21" s="2"/>
    </row>
    <row r="22" spans="1:20" ht="15.75" customHeight="1" x14ac:dyDescent="0.25">
      <c r="A22" s="9" t="s">
        <v>21</v>
      </c>
      <c r="B22" s="3">
        <f t="shared" si="1"/>
        <v>155629365</v>
      </c>
      <c r="C22" s="3">
        <f t="shared" si="3"/>
        <v>165467829</v>
      </c>
      <c r="D22" s="3">
        <f t="shared" si="2"/>
        <v>120008473.54000001</v>
      </c>
      <c r="E22" s="2">
        <v>155629365</v>
      </c>
      <c r="F22" s="2">
        <v>155629365</v>
      </c>
      <c r="G22" s="2">
        <v>117528399.54000001</v>
      </c>
      <c r="H22" s="2">
        <v>0</v>
      </c>
      <c r="I22" s="2">
        <v>1500000</v>
      </c>
      <c r="J22" s="2">
        <v>1500000</v>
      </c>
      <c r="K22" s="2">
        <v>0</v>
      </c>
      <c r="L22" s="2"/>
      <c r="M22" s="2"/>
      <c r="N22" s="2">
        <v>0</v>
      </c>
      <c r="O22" s="2">
        <v>8338464</v>
      </c>
      <c r="P22" s="2">
        <v>980074</v>
      </c>
      <c r="Q22" s="2">
        <v>0</v>
      </c>
      <c r="R22" s="2"/>
      <c r="S22" s="2"/>
    </row>
    <row r="23" spans="1:20" s="11" customFormat="1" ht="15.75" customHeight="1" x14ac:dyDescent="0.25">
      <c r="A23" s="10" t="s">
        <v>22</v>
      </c>
      <c r="B23" s="1">
        <f>SUM(B6:B22)</f>
        <v>3235073914</v>
      </c>
      <c r="C23" s="1">
        <f t="shared" ref="C23:P23" si="4">SUM(C6:C22)</f>
        <v>4056913734.1900001</v>
      </c>
      <c r="D23" s="1">
        <f t="shared" si="4"/>
        <v>3186132019.04</v>
      </c>
      <c r="E23" s="1">
        <f t="shared" si="4"/>
        <v>3213525934</v>
      </c>
      <c r="F23" s="1">
        <f>SUM(F6:F22)</f>
        <v>3213525934</v>
      </c>
      <c r="G23" s="1">
        <f t="shared" si="4"/>
        <v>2700751915.9800005</v>
      </c>
      <c r="H23" s="1">
        <f t="shared" si="4"/>
        <v>0</v>
      </c>
      <c r="I23" s="1">
        <f t="shared" si="4"/>
        <v>3000000</v>
      </c>
      <c r="J23" s="1">
        <f t="shared" si="4"/>
        <v>3000000</v>
      </c>
      <c r="K23" s="1">
        <f t="shared" si="4"/>
        <v>0</v>
      </c>
      <c r="L23" s="1">
        <f t="shared" si="4"/>
        <v>59500000</v>
      </c>
      <c r="M23" s="1">
        <f t="shared" si="4"/>
        <v>17000000</v>
      </c>
      <c r="N23" s="1">
        <f t="shared" si="4"/>
        <v>0</v>
      </c>
      <c r="O23" s="1">
        <f t="shared" si="4"/>
        <v>750887800.18999994</v>
      </c>
      <c r="P23" s="1">
        <f t="shared" si="4"/>
        <v>435380103.06</v>
      </c>
      <c r="Q23" s="1">
        <f t="shared" ref="Q23:S23" si="5">SUM(Q6:Q22)</f>
        <v>21547980</v>
      </c>
      <c r="R23" s="1">
        <f t="shared" si="5"/>
        <v>30000000</v>
      </c>
      <c r="S23" s="1">
        <f t="shared" si="5"/>
        <v>30000000</v>
      </c>
    </row>
    <row r="24" spans="1:20" x14ac:dyDescent="0.25">
      <c r="A24" s="7"/>
      <c r="B24" s="6"/>
      <c r="C24" s="6"/>
      <c r="D24" s="6"/>
      <c r="E24" s="29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45"/>
      <c r="R24" s="5"/>
      <c r="S24" s="5"/>
    </row>
    <row r="25" spans="1:20" x14ac:dyDescent="0.25">
      <c r="F25" s="4"/>
      <c r="G25" s="5"/>
      <c r="H25" s="5"/>
      <c r="I25" s="5"/>
      <c r="J25" s="5"/>
      <c r="K25" s="5"/>
      <c r="L25" s="5"/>
      <c r="M25" s="5"/>
      <c r="N25" s="5"/>
      <c r="O25" s="5"/>
      <c r="P25" s="5"/>
      <c r="Q25" s="4"/>
      <c r="R25" s="4"/>
      <c r="S25" s="5"/>
    </row>
    <row r="26" spans="1:20" x14ac:dyDescent="0.25">
      <c r="F26" s="4"/>
      <c r="Q26" s="4"/>
      <c r="R26" s="4"/>
    </row>
  </sheetData>
  <mergeCells count="8">
    <mergeCell ref="A3:A5"/>
    <mergeCell ref="B3:D4"/>
    <mergeCell ref="E4:G4"/>
    <mergeCell ref="Q4:S4"/>
    <mergeCell ref="E3:S3"/>
    <mergeCell ref="N4:P4"/>
    <mergeCell ref="K4:M4"/>
    <mergeCell ref="H4:J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C47"/>
  <sheetViews>
    <sheetView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30" sqref="H30"/>
    </sheetView>
  </sheetViews>
  <sheetFormatPr defaultRowHeight="15" x14ac:dyDescent="0.25"/>
  <cols>
    <col min="1" max="1" width="36.5" style="14" customWidth="1"/>
    <col min="2" max="10" width="17.625" style="14" customWidth="1"/>
    <col min="11" max="19" width="17.625" style="14" hidden="1" customWidth="1"/>
    <col min="20" max="22" width="17.625" style="14" customWidth="1"/>
    <col min="23" max="25" width="17.625" style="14" hidden="1" customWidth="1"/>
    <col min="26" max="55" width="17.625" style="14" customWidth="1"/>
    <col min="56" max="16384" width="9" style="14"/>
  </cols>
  <sheetData>
    <row r="2" spans="1:55" x14ac:dyDescent="0.25">
      <c r="A2" s="14" t="s">
        <v>5</v>
      </c>
    </row>
    <row r="3" spans="1:55" ht="22.5" customHeight="1" x14ac:dyDescent="0.25">
      <c r="A3" s="46" t="s">
        <v>2</v>
      </c>
      <c r="B3" s="46" t="s">
        <v>0</v>
      </c>
      <c r="C3" s="46"/>
      <c r="D3" s="46"/>
      <c r="E3" s="39"/>
      <c r="F3" s="39"/>
      <c r="G3" s="39"/>
      <c r="H3" s="39"/>
      <c r="I3" s="39"/>
      <c r="J3" s="3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50"/>
    </row>
    <row r="4" spans="1:55" ht="72.75" customHeight="1" x14ac:dyDescent="0.25">
      <c r="A4" s="46"/>
      <c r="B4" s="46"/>
      <c r="C4" s="46"/>
      <c r="D4" s="46"/>
      <c r="E4" s="51" t="s">
        <v>56</v>
      </c>
      <c r="F4" s="52"/>
      <c r="G4" s="53"/>
      <c r="H4" s="51" t="s">
        <v>42</v>
      </c>
      <c r="I4" s="52"/>
      <c r="J4" s="53"/>
      <c r="K4" s="51" t="s">
        <v>39</v>
      </c>
      <c r="L4" s="52"/>
      <c r="M4" s="53"/>
      <c r="N4" s="47" t="s">
        <v>38</v>
      </c>
      <c r="O4" s="47"/>
      <c r="P4" s="47"/>
      <c r="Q4" s="48" t="s">
        <v>41</v>
      </c>
      <c r="R4" s="49"/>
      <c r="S4" s="50"/>
      <c r="T4" s="48" t="s">
        <v>57</v>
      </c>
      <c r="U4" s="49"/>
      <c r="V4" s="50"/>
      <c r="W4" s="48" t="s">
        <v>31</v>
      </c>
      <c r="X4" s="49"/>
      <c r="Y4" s="50"/>
      <c r="Z4" s="48" t="s">
        <v>58</v>
      </c>
      <c r="AA4" s="49"/>
      <c r="AB4" s="50"/>
      <c r="AC4" s="54" t="s">
        <v>59</v>
      </c>
      <c r="AD4" s="55"/>
      <c r="AE4" s="56"/>
      <c r="AF4" s="54" t="s">
        <v>32</v>
      </c>
      <c r="AG4" s="58"/>
      <c r="AH4" s="59"/>
      <c r="AI4" s="57" t="s">
        <v>33</v>
      </c>
      <c r="AJ4" s="58"/>
      <c r="AK4" s="59"/>
      <c r="AL4" s="57" t="s">
        <v>70</v>
      </c>
      <c r="AM4" s="58"/>
      <c r="AN4" s="59"/>
      <c r="AO4" s="54" t="s">
        <v>60</v>
      </c>
      <c r="AP4" s="58"/>
      <c r="AQ4" s="59"/>
      <c r="AR4" s="57" t="s">
        <v>61</v>
      </c>
      <c r="AS4" s="58"/>
      <c r="AT4" s="59"/>
      <c r="AU4" s="57" t="s">
        <v>65</v>
      </c>
      <c r="AV4" s="58"/>
      <c r="AW4" s="59"/>
      <c r="AX4" s="47" t="s">
        <v>23</v>
      </c>
      <c r="AY4" s="47"/>
      <c r="AZ4" s="47"/>
    </row>
    <row r="5" spans="1:55" ht="120" x14ac:dyDescent="0.25">
      <c r="A5" s="46"/>
      <c r="B5" s="8" t="s">
        <v>34</v>
      </c>
      <c r="C5" s="8" t="s">
        <v>66</v>
      </c>
      <c r="D5" s="8" t="s">
        <v>67</v>
      </c>
      <c r="E5" s="8" t="s">
        <v>34</v>
      </c>
      <c r="F5" s="8" t="s">
        <v>66</v>
      </c>
      <c r="G5" s="8" t="s">
        <v>67</v>
      </c>
      <c r="H5" s="8" t="s">
        <v>34</v>
      </c>
      <c r="I5" s="8" t="s">
        <v>66</v>
      </c>
      <c r="J5" s="8" t="s">
        <v>67</v>
      </c>
      <c r="K5" s="8" t="s">
        <v>34</v>
      </c>
      <c r="L5" s="8" t="s">
        <v>36</v>
      </c>
      <c r="M5" s="8" t="s">
        <v>35</v>
      </c>
      <c r="N5" s="8" t="s">
        <v>34</v>
      </c>
      <c r="O5" s="8" t="s">
        <v>36</v>
      </c>
      <c r="P5" s="8" t="s">
        <v>35</v>
      </c>
      <c r="Q5" s="8" t="s">
        <v>34</v>
      </c>
      <c r="R5" s="8" t="s">
        <v>66</v>
      </c>
      <c r="S5" s="8" t="s">
        <v>67</v>
      </c>
      <c r="T5" s="8" t="s">
        <v>34</v>
      </c>
      <c r="U5" s="8" t="s">
        <v>66</v>
      </c>
      <c r="V5" s="8" t="s">
        <v>67</v>
      </c>
      <c r="W5" s="8" t="s">
        <v>34</v>
      </c>
      <c r="X5" s="8" t="s">
        <v>36</v>
      </c>
      <c r="Y5" s="8" t="s">
        <v>35</v>
      </c>
      <c r="Z5" s="8" t="s">
        <v>34</v>
      </c>
      <c r="AA5" s="8" t="s">
        <v>66</v>
      </c>
      <c r="AB5" s="8" t="s">
        <v>67</v>
      </c>
      <c r="AC5" s="8" t="s">
        <v>34</v>
      </c>
      <c r="AD5" s="8" t="s">
        <v>66</v>
      </c>
      <c r="AE5" s="8" t="s">
        <v>67</v>
      </c>
      <c r="AF5" s="8" t="s">
        <v>34</v>
      </c>
      <c r="AG5" s="8" t="s">
        <v>66</v>
      </c>
      <c r="AH5" s="8" t="s">
        <v>67</v>
      </c>
      <c r="AI5" s="8" t="s">
        <v>34</v>
      </c>
      <c r="AJ5" s="8" t="s">
        <v>66</v>
      </c>
      <c r="AK5" s="8" t="s">
        <v>67</v>
      </c>
      <c r="AL5" s="8" t="s">
        <v>34</v>
      </c>
      <c r="AM5" s="8" t="s">
        <v>66</v>
      </c>
      <c r="AN5" s="8" t="s">
        <v>67</v>
      </c>
      <c r="AO5" s="8" t="s">
        <v>34</v>
      </c>
      <c r="AP5" s="8" t="s">
        <v>66</v>
      </c>
      <c r="AQ5" s="8" t="s">
        <v>67</v>
      </c>
      <c r="AR5" s="8" t="s">
        <v>37</v>
      </c>
      <c r="AS5" s="8" t="s">
        <v>66</v>
      </c>
      <c r="AT5" s="8" t="s">
        <v>67</v>
      </c>
      <c r="AU5" s="8" t="s">
        <v>37</v>
      </c>
      <c r="AV5" s="8" t="s">
        <v>66</v>
      </c>
      <c r="AW5" s="8" t="s">
        <v>67</v>
      </c>
      <c r="AX5" s="8" t="s">
        <v>37</v>
      </c>
      <c r="AY5" s="8" t="s">
        <v>66</v>
      </c>
      <c r="AZ5" s="8" t="s">
        <v>67</v>
      </c>
    </row>
    <row r="6" spans="1:55" ht="15.75" customHeight="1" x14ac:dyDescent="0.25">
      <c r="A6" s="13" t="s">
        <v>6</v>
      </c>
      <c r="B6" s="30">
        <v>172895398.49000001</v>
      </c>
      <c r="C6" s="30">
        <f t="shared" ref="C6:C22" si="0">F6+I6+R6+U6+AA6+AD6+AG6+AJ6+AM6+AP6+AS6+AV6+AY6</f>
        <v>251135787.74000001</v>
      </c>
      <c r="D6" s="30">
        <f t="shared" ref="D6:D22" si="1">G6+J6+S6+V6+AB6+AE6+AH6+AK6+AN6+AQ6+AT6+AW6+AZ6</f>
        <v>251135787.74000001</v>
      </c>
      <c r="E6" s="3">
        <v>76959612.030000001</v>
      </c>
      <c r="F6" s="16">
        <v>76959612.030000001</v>
      </c>
      <c r="G6" s="40">
        <v>76959612.030000001</v>
      </c>
      <c r="H6" s="40">
        <v>0</v>
      </c>
      <c r="I6" s="40"/>
      <c r="J6" s="16"/>
      <c r="K6" s="3">
        <v>0</v>
      </c>
      <c r="L6" s="3">
        <v>0</v>
      </c>
      <c r="M6" s="3">
        <v>0</v>
      </c>
      <c r="N6" s="2">
        <v>0</v>
      </c>
      <c r="O6" s="2">
        <v>0</v>
      </c>
      <c r="P6" s="2">
        <v>0</v>
      </c>
      <c r="Q6" s="2"/>
      <c r="R6" s="2"/>
      <c r="S6" s="2"/>
      <c r="T6" s="26">
        <v>20357970</v>
      </c>
      <c r="U6" s="26">
        <v>20357970</v>
      </c>
      <c r="V6" s="26">
        <v>20357970</v>
      </c>
      <c r="W6" s="26">
        <v>0</v>
      </c>
      <c r="X6" s="26">
        <v>0</v>
      </c>
      <c r="Y6" s="26">
        <v>0</v>
      </c>
      <c r="Z6" s="26">
        <v>61088000</v>
      </c>
      <c r="AA6" s="26">
        <v>61088000</v>
      </c>
      <c r="AB6" s="26">
        <v>61088000</v>
      </c>
      <c r="AC6" s="2">
        <v>0</v>
      </c>
      <c r="AD6" s="2"/>
      <c r="AE6" s="2"/>
      <c r="AF6" s="2">
        <v>0</v>
      </c>
      <c r="AG6" s="2"/>
      <c r="AH6" s="2"/>
      <c r="AI6" s="26">
        <v>0</v>
      </c>
      <c r="AJ6" s="26">
        <v>75264000</v>
      </c>
      <c r="AK6" s="26">
        <v>75264000</v>
      </c>
      <c r="AL6" s="26">
        <v>0</v>
      </c>
      <c r="AM6" s="26"/>
      <c r="AN6" s="26"/>
      <c r="AO6" s="2">
        <v>0</v>
      </c>
      <c r="AP6" s="2"/>
      <c r="AQ6" s="2"/>
      <c r="AR6" s="2">
        <v>0</v>
      </c>
      <c r="AS6" s="2"/>
      <c r="AT6" s="2"/>
      <c r="AU6" s="26">
        <v>0</v>
      </c>
      <c r="AV6" s="26">
        <v>3958300</v>
      </c>
      <c r="AW6" s="26">
        <v>3958300</v>
      </c>
      <c r="AX6" s="26">
        <v>13507905.710000001</v>
      </c>
      <c r="AY6" s="26">
        <v>13507905.710000001</v>
      </c>
      <c r="AZ6" s="26">
        <v>13507905.710000001</v>
      </c>
      <c r="BA6" s="34"/>
      <c r="BB6" s="34"/>
    </row>
    <row r="7" spans="1:55" ht="15.75" customHeight="1" x14ac:dyDescent="0.25">
      <c r="A7" s="13" t="s">
        <v>7</v>
      </c>
      <c r="B7" s="30">
        <v>1139768632.46</v>
      </c>
      <c r="C7" s="30">
        <f t="shared" si="0"/>
        <v>1411965513.1900001</v>
      </c>
      <c r="D7" s="30">
        <f t="shared" si="1"/>
        <v>1411965513.1700001</v>
      </c>
      <c r="E7" s="3">
        <v>371184296.02999997</v>
      </c>
      <c r="F7" s="3">
        <v>371184296.02999997</v>
      </c>
      <c r="G7" s="3">
        <v>371184296.02999997</v>
      </c>
      <c r="H7" s="40">
        <v>0</v>
      </c>
      <c r="I7" s="40"/>
      <c r="J7" s="3"/>
      <c r="K7" s="3">
        <v>0</v>
      </c>
      <c r="L7" s="3">
        <v>0</v>
      </c>
      <c r="M7" s="3">
        <v>0</v>
      </c>
      <c r="N7" s="2">
        <v>0</v>
      </c>
      <c r="O7" s="2">
        <v>0</v>
      </c>
      <c r="P7" s="2">
        <v>0</v>
      </c>
      <c r="Q7" s="2"/>
      <c r="R7" s="2"/>
      <c r="S7" s="2"/>
      <c r="T7" s="26">
        <v>34899378</v>
      </c>
      <c r="U7" s="26">
        <v>34899378</v>
      </c>
      <c r="V7" s="26">
        <v>34899378</v>
      </c>
      <c r="W7" s="26">
        <v>0</v>
      </c>
      <c r="X7" s="26">
        <v>0</v>
      </c>
      <c r="Y7" s="26">
        <v>0</v>
      </c>
      <c r="Z7" s="26">
        <v>469912000</v>
      </c>
      <c r="AA7" s="26">
        <v>669912000</v>
      </c>
      <c r="AB7" s="26">
        <v>669912000</v>
      </c>
      <c r="AC7" s="2">
        <v>0</v>
      </c>
      <c r="AD7" s="2"/>
      <c r="AE7" s="2"/>
      <c r="AF7" s="2">
        <v>0</v>
      </c>
      <c r="AG7" s="2"/>
      <c r="AH7" s="2"/>
      <c r="AI7" s="26">
        <v>0</v>
      </c>
      <c r="AJ7" s="26"/>
      <c r="AK7" s="26"/>
      <c r="AL7" s="26">
        <v>0</v>
      </c>
      <c r="AM7" s="26"/>
      <c r="AN7" s="26"/>
      <c r="AO7" s="2">
        <v>0</v>
      </c>
      <c r="AP7" s="2"/>
      <c r="AQ7" s="2"/>
      <c r="AR7" s="2">
        <v>0</v>
      </c>
      <c r="AS7" s="2"/>
      <c r="AT7" s="2"/>
      <c r="AU7" s="26">
        <v>0</v>
      </c>
      <c r="AV7" s="26">
        <v>6000000</v>
      </c>
      <c r="AW7" s="26">
        <v>6000000</v>
      </c>
      <c r="AX7" s="26">
        <v>260967499.16</v>
      </c>
      <c r="AY7" s="26">
        <v>329969839.16000003</v>
      </c>
      <c r="AZ7" s="26">
        <v>329969839.13999999</v>
      </c>
      <c r="BA7" s="34"/>
      <c r="BB7" s="34"/>
    </row>
    <row r="8" spans="1:55" ht="15.75" customHeight="1" x14ac:dyDescent="0.25">
      <c r="A8" s="13" t="s">
        <v>8</v>
      </c>
      <c r="B8" s="30">
        <v>157818334.41</v>
      </c>
      <c r="C8" s="30">
        <f t="shared" si="0"/>
        <v>160414404.76999998</v>
      </c>
      <c r="D8" s="30">
        <f t="shared" si="1"/>
        <v>160414404.76999998</v>
      </c>
      <c r="E8" s="3">
        <v>89114469.650000006</v>
      </c>
      <c r="F8" s="3">
        <v>89114469.650000006</v>
      </c>
      <c r="G8" s="3">
        <v>89114469.650000006</v>
      </c>
      <c r="H8" s="3">
        <v>22109383.609999999</v>
      </c>
      <c r="I8" s="40">
        <v>22109383.609999999</v>
      </c>
      <c r="J8" s="3">
        <v>22109383.609999999</v>
      </c>
      <c r="K8" s="3">
        <v>0</v>
      </c>
      <c r="L8" s="3">
        <v>0</v>
      </c>
      <c r="M8" s="3">
        <v>0</v>
      </c>
      <c r="N8" s="2"/>
      <c r="O8" s="2"/>
      <c r="P8" s="2">
        <v>0</v>
      </c>
      <c r="Q8" s="2"/>
      <c r="R8" s="2"/>
      <c r="S8" s="2"/>
      <c r="T8" s="26">
        <v>31771481</v>
      </c>
      <c r="U8" s="26">
        <v>31771481</v>
      </c>
      <c r="V8" s="26">
        <v>31771481</v>
      </c>
      <c r="W8" s="26">
        <v>0</v>
      </c>
      <c r="X8" s="26">
        <v>0</v>
      </c>
      <c r="Y8" s="26">
        <v>0</v>
      </c>
      <c r="Z8" s="26">
        <v>0</v>
      </c>
      <c r="AA8" s="26"/>
      <c r="AB8" s="26"/>
      <c r="AC8" s="2">
        <v>0</v>
      </c>
      <c r="AD8" s="2"/>
      <c r="AE8" s="2"/>
      <c r="AF8" s="2">
        <v>0</v>
      </c>
      <c r="AG8" s="2"/>
      <c r="AH8" s="2"/>
      <c r="AI8" s="26">
        <v>0</v>
      </c>
      <c r="AJ8" s="26"/>
      <c r="AK8" s="26"/>
      <c r="AL8" s="26">
        <v>0</v>
      </c>
      <c r="AM8" s="26"/>
      <c r="AN8" s="26"/>
      <c r="AO8" s="2">
        <v>0</v>
      </c>
      <c r="AP8" s="2"/>
      <c r="AQ8" s="2"/>
      <c r="AR8" s="2">
        <v>2105263.16</v>
      </c>
      <c r="AS8" s="2">
        <v>2105263.16</v>
      </c>
      <c r="AT8" s="2">
        <v>2105263.16</v>
      </c>
      <c r="AU8" s="26">
        <v>0</v>
      </c>
      <c r="AV8" s="26">
        <v>3998800</v>
      </c>
      <c r="AW8" s="26">
        <v>3998800</v>
      </c>
      <c r="AX8" s="26">
        <v>11315007.35</v>
      </c>
      <c r="AY8" s="26">
        <v>11315007.35</v>
      </c>
      <c r="AZ8" s="26">
        <v>11315007.35</v>
      </c>
      <c r="BA8" s="34"/>
      <c r="BB8" s="34"/>
    </row>
    <row r="9" spans="1:55" ht="15.75" customHeight="1" x14ac:dyDescent="0.25">
      <c r="A9" s="12" t="s">
        <v>9</v>
      </c>
      <c r="B9" s="30">
        <v>90465581.24000001</v>
      </c>
      <c r="C9" s="30">
        <f t="shared" si="0"/>
        <v>89062854.060000002</v>
      </c>
      <c r="D9" s="30">
        <f t="shared" si="1"/>
        <v>89062854.060000002</v>
      </c>
      <c r="E9" s="3">
        <v>26646100</v>
      </c>
      <c r="F9" s="3">
        <v>26646100</v>
      </c>
      <c r="G9" s="3">
        <v>26646100</v>
      </c>
      <c r="H9" s="3">
        <v>512711.43</v>
      </c>
      <c r="I9" s="40">
        <v>512711.43</v>
      </c>
      <c r="J9" s="3">
        <v>512711.43</v>
      </c>
      <c r="K9" s="3">
        <v>0</v>
      </c>
      <c r="L9" s="3">
        <v>0</v>
      </c>
      <c r="M9" s="3">
        <v>0</v>
      </c>
      <c r="N9" s="2">
        <v>0</v>
      </c>
      <c r="O9" s="2">
        <v>0</v>
      </c>
      <c r="P9" s="2">
        <v>0</v>
      </c>
      <c r="Q9" s="2"/>
      <c r="R9" s="2"/>
      <c r="S9" s="2"/>
      <c r="T9" s="26">
        <v>20357970</v>
      </c>
      <c r="U9" s="26">
        <v>20357970</v>
      </c>
      <c r="V9" s="26">
        <v>20357970</v>
      </c>
      <c r="W9" s="26">
        <v>0</v>
      </c>
      <c r="X9" s="26">
        <v>0</v>
      </c>
      <c r="Y9" s="26">
        <v>0</v>
      </c>
      <c r="Z9" s="26">
        <v>0</v>
      </c>
      <c r="AA9" s="26"/>
      <c r="AB9" s="26"/>
      <c r="AC9" s="2">
        <v>37393982.799999997</v>
      </c>
      <c r="AD9" s="2">
        <v>37393985.259999998</v>
      </c>
      <c r="AE9" s="2">
        <v>37393985.259999998</v>
      </c>
      <c r="AF9" s="2">
        <v>0</v>
      </c>
      <c r="AG9" s="2"/>
      <c r="AH9" s="2"/>
      <c r="AI9" s="26">
        <v>0</v>
      </c>
      <c r="AJ9" s="26"/>
      <c r="AK9" s="26"/>
      <c r="AL9" s="26">
        <v>0</v>
      </c>
      <c r="AM9" s="26"/>
      <c r="AN9" s="26"/>
      <c r="AO9" s="2">
        <v>0</v>
      </c>
      <c r="AP9" s="2"/>
      <c r="AQ9" s="2"/>
      <c r="AR9" s="2">
        <v>0</v>
      </c>
      <c r="AS9" s="2"/>
      <c r="AT9" s="2"/>
      <c r="AU9" s="26">
        <v>0</v>
      </c>
      <c r="AV9" s="26"/>
      <c r="AW9" s="26"/>
      <c r="AX9" s="26">
        <v>4152087.37</v>
      </c>
      <c r="AY9" s="26">
        <v>4152087.37</v>
      </c>
      <c r="AZ9" s="26">
        <v>4152087.37</v>
      </c>
      <c r="BA9" s="34"/>
      <c r="BB9" s="34"/>
    </row>
    <row r="10" spans="1:55" ht="15.75" customHeight="1" x14ac:dyDescent="0.25">
      <c r="A10" s="12" t="s">
        <v>10</v>
      </c>
      <c r="B10" s="30">
        <v>125961271.67999999</v>
      </c>
      <c r="C10" s="30">
        <f t="shared" si="0"/>
        <v>141461020.41</v>
      </c>
      <c r="D10" s="30">
        <f t="shared" si="1"/>
        <v>141461020.41</v>
      </c>
      <c r="E10" s="3">
        <v>91722731.75</v>
      </c>
      <c r="F10" s="3">
        <v>91722731.75</v>
      </c>
      <c r="G10" s="3">
        <v>91722731.75</v>
      </c>
      <c r="H10" s="3">
        <v>0</v>
      </c>
      <c r="I10" s="40"/>
      <c r="J10" s="3"/>
      <c r="K10" s="3">
        <v>0</v>
      </c>
      <c r="L10" s="3">
        <v>0</v>
      </c>
      <c r="M10" s="3">
        <v>0</v>
      </c>
      <c r="N10" s="2">
        <v>0</v>
      </c>
      <c r="O10" s="2">
        <v>0</v>
      </c>
      <c r="P10" s="2">
        <v>0</v>
      </c>
      <c r="Q10" s="2"/>
      <c r="R10" s="2"/>
      <c r="S10" s="2"/>
      <c r="T10" s="26">
        <v>24356857</v>
      </c>
      <c r="U10" s="26">
        <v>24356857</v>
      </c>
      <c r="V10" s="26">
        <v>24356857</v>
      </c>
      <c r="W10" s="26">
        <v>0</v>
      </c>
      <c r="X10" s="26">
        <v>0</v>
      </c>
      <c r="Y10" s="26">
        <v>0</v>
      </c>
      <c r="Z10" s="26">
        <v>0</v>
      </c>
      <c r="AA10" s="26"/>
      <c r="AB10" s="26"/>
      <c r="AC10" s="2">
        <v>0</v>
      </c>
      <c r="AD10" s="2"/>
      <c r="AE10" s="2"/>
      <c r="AF10" s="2">
        <v>0</v>
      </c>
      <c r="AG10" s="2"/>
      <c r="AH10" s="2"/>
      <c r="AI10" s="26">
        <v>0</v>
      </c>
      <c r="AJ10" s="26">
        <v>14336000</v>
      </c>
      <c r="AK10" s="26">
        <v>14336000</v>
      </c>
      <c r="AL10" s="26">
        <v>0</v>
      </c>
      <c r="AM10" s="26">
        <v>2145659.4700000002</v>
      </c>
      <c r="AN10" s="26">
        <v>2145659.4700000002</v>
      </c>
      <c r="AO10" s="2">
        <v>0</v>
      </c>
      <c r="AP10" s="2"/>
      <c r="AQ10" s="2"/>
      <c r="AR10" s="2">
        <v>0</v>
      </c>
      <c r="AS10" s="2"/>
      <c r="AT10" s="2"/>
      <c r="AU10" s="26">
        <v>0</v>
      </c>
      <c r="AV10" s="26"/>
      <c r="AW10" s="26"/>
      <c r="AX10" s="26">
        <v>8899772.1899999995</v>
      </c>
      <c r="AY10" s="26">
        <v>8899772.1899999995</v>
      </c>
      <c r="AZ10" s="26">
        <v>8899772.1899999995</v>
      </c>
      <c r="BA10" s="34"/>
      <c r="BB10" s="34"/>
    </row>
    <row r="11" spans="1:55" ht="15.75" customHeight="1" x14ac:dyDescent="0.25">
      <c r="A11" s="12" t="s">
        <v>11</v>
      </c>
      <c r="B11" s="30">
        <v>341252752.42000002</v>
      </c>
      <c r="C11" s="30">
        <f t="shared" si="0"/>
        <v>362488020.69999993</v>
      </c>
      <c r="D11" s="30">
        <f t="shared" si="1"/>
        <v>362488020.69999993</v>
      </c>
      <c r="E11" s="3">
        <v>231029205.47</v>
      </c>
      <c r="F11" s="3">
        <v>231029205.47</v>
      </c>
      <c r="G11" s="3">
        <v>231029205.47</v>
      </c>
      <c r="H11" s="3">
        <v>512711.43</v>
      </c>
      <c r="I11" s="40">
        <v>512711.43</v>
      </c>
      <c r="J11" s="3">
        <v>512711.43</v>
      </c>
      <c r="K11" s="3">
        <v>0</v>
      </c>
      <c r="L11" s="3">
        <v>0</v>
      </c>
      <c r="M11" s="3">
        <v>0</v>
      </c>
      <c r="N11" s="2">
        <v>0</v>
      </c>
      <c r="O11" s="2">
        <v>0</v>
      </c>
      <c r="P11" s="2">
        <v>0</v>
      </c>
      <c r="Q11" s="2"/>
      <c r="R11" s="2"/>
      <c r="S11" s="2"/>
      <c r="T11" s="26">
        <v>55257349</v>
      </c>
      <c r="U11" s="26">
        <v>55257349</v>
      </c>
      <c r="V11" s="26">
        <v>55257349</v>
      </c>
      <c r="W11" s="26">
        <v>0</v>
      </c>
      <c r="X11" s="26">
        <v>0</v>
      </c>
      <c r="Y11" s="26">
        <v>0</v>
      </c>
      <c r="Z11" s="26">
        <v>0</v>
      </c>
      <c r="AA11" s="26"/>
      <c r="AB11" s="26"/>
      <c r="AC11" s="2">
        <v>37397025</v>
      </c>
      <c r="AD11" s="2">
        <v>37397022.640000001</v>
      </c>
      <c r="AE11" s="2">
        <v>37397022.640000001</v>
      </c>
      <c r="AF11" s="2">
        <v>0</v>
      </c>
      <c r="AG11" s="2"/>
      <c r="AH11" s="2"/>
      <c r="AI11" s="26">
        <v>0</v>
      </c>
      <c r="AJ11" s="26">
        <v>14336000</v>
      </c>
      <c r="AK11" s="26">
        <v>14336000</v>
      </c>
      <c r="AL11" s="26">
        <v>0</v>
      </c>
      <c r="AM11" s="26"/>
      <c r="AN11" s="26"/>
      <c r="AO11" s="2">
        <v>0</v>
      </c>
      <c r="AP11" s="2">
        <v>1052631.58</v>
      </c>
      <c r="AQ11" s="2">
        <v>1052631.58</v>
      </c>
      <c r="AR11" s="2">
        <v>0</v>
      </c>
      <c r="AS11" s="2"/>
      <c r="AT11" s="2"/>
      <c r="AU11" s="26">
        <v>0</v>
      </c>
      <c r="AV11" s="26">
        <v>4934560</v>
      </c>
      <c r="AW11" s="26">
        <v>4934560</v>
      </c>
      <c r="AX11" s="26">
        <v>14882230.58</v>
      </c>
      <c r="AY11" s="26">
        <v>17968540.579999998</v>
      </c>
      <c r="AZ11" s="26">
        <v>17968540.579999998</v>
      </c>
      <c r="BA11" s="34"/>
      <c r="BB11" s="34"/>
    </row>
    <row r="12" spans="1:55" ht="15.75" customHeight="1" x14ac:dyDescent="0.25">
      <c r="A12" s="12" t="s">
        <v>12</v>
      </c>
      <c r="B12" s="30">
        <v>10667531.35</v>
      </c>
      <c r="C12" s="30">
        <f t="shared" si="0"/>
        <v>27442439.490000002</v>
      </c>
      <c r="D12" s="30">
        <f t="shared" si="1"/>
        <v>27442439.490000002</v>
      </c>
      <c r="E12" s="3">
        <v>2551024.5299999998</v>
      </c>
      <c r="F12" s="3">
        <v>2551024.5299999998</v>
      </c>
      <c r="G12" s="3">
        <v>2551024.5299999998</v>
      </c>
      <c r="H12" s="3">
        <v>512711.43</v>
      </c>
      <c r="I12" s="40">
        <v>512711.43</v>
      </c>
      <c r="J12" s="3">
        <v>512711.43</v>
      </c>
      <c r="K12" s="3">
        <v>0</v>
      </c>
      <c r="L12" s="3">
        <v>0</v>
      </c>
      <c r="M12" s="3">
        <v>0</v>
      </c>
      <c r="N12" s="2">
        <v>0</v>
      </c>
      <c r="O12" s="2">
        <v>0</v>
      </c>
      <c r="P12" s="2">
        <v>0</v>
      </c>
      <c r="Q12" s="2"/>
      <c r="R12" s="2"/>
      <c r="S12" s="2"/>
      <c r="T12" s="26">
        <v>6180098</v>
      </c>
      <c r="U12" s="26">
        <v>6180098</v>
      </c>
      <c r="V12" s="26">
        <v>6180098</v>
      </c>
      <c r="W12" s="26">
        <v>0</v>
      </c>
      <c r="X12" s="26">
        <v>0</v>
      </c>
      <c r="Y12" s="26">
        <v>0</v>
      </c>
      <c r="Z12" s="26">
        <v>0</v>
      </c>
      <c r="AA12" s="26"/>
      <c r="AB12" s="26"/>
      <c r="AC12" s="2">
        <v>0</v>
      </c>
      <c r="AD12" s="2"/>
      <c r="AE12" s="2"/>
      <c r="AF12" s="2">
        <v>0</v>
      </c>
      <c r="AG12" s="2"/>
      <c r="AH12" s="2"/>
      <c r="AI12" s="26">
        <v>0</v>
      </c>
      <c r="AJ12" s="26">
        <v>14336000</v>
      </c>
      <c r="AK12" s="26">
        <v>14336000</v>
      </c>
      <c r="AL12" s="26">
        <v>0</v>
      </c>
      <c r="AM12" s="26"/>
      <c r="AN12" s="26"/>
      <c r="AO12" s="2">
        <v>0</v>
      </c>
      <c r="AP12" s="2"/>
      <c r="AQ12" s="2"/>
      <c r="AR12" s="2">
        <v>0</v>
      </c>
      <c r="AS12" s="2"/>
      <c r="AT12" s="2"/>
      <c r="AU12" s="26">
        <v>0</v>
      </c>
      <c r="AV12" s="26">
        <v>3000000</v>
      </c>
      <c r="AW12" s="26">
        <v>3000000</v>
      </c>
      <c r="AX12" s="26">
        <v>862605.53</v>
      </c>
      <c r="AY12" s="26">
        <v>862605.53</v>
      </c>
      <c r="AZ12" s="26">
        <v>862605.53</v>
      </c>
      <c r="BA12" s="34"/>
      <c r="BB12" s="34"/>
    </row>
    <row r="13" spans="1:55" ht="15.75" customHeight="1" x14ac:dyDescent="0.25">
      <c r="A13" s="12" t="s">
        <v>13</v>
      </c>
      <c r="B13" s="30">
        <v>241982587.35999998</v>
      </c>
      <c r="C13" s="30">
        <f t="shared" si="0"/>
        <v>259335311.78999999</v>
      </c>
      <c r="D13" s="30">
        <f t="shared" si="1"/>
        <v>259335311.78999999</v>
      </c>
      <c r="E13" s="3">
        <v>146199454.38</v>
      </c>
      <c r="F13" s="3">
        <v>146199454.38</v>
      </c>
      <c r="G13" s="3">
        <v>146199454.38</v>
      </c>
      <c r="H13" s="3">
        <v>613721.53</v>
      </c>
      <c r="I13" s="40">
        <v>613721.53</v>
      </c>
      <c r="J13" s="3">
        <v>613721.53</v>
      </c>
      <c r="K13" s="3"/>
      <c r="L13" s="3"/>
      <c r="M13" s="3">
        <v>0</v>
      </c>
      <c r="N13" s="2">
        <v>0</v>
      </c>
      <c r="O13" s="2">
        <v>0</v>
      </c>
      <c r="P13" s="2">
        <v>0</v>
      </c>
      <c r="Q13" s="2"/>
      <c r="R13" s="2"/>
      <c r="S13" s="2"/>
      <c r="T13" s="26">
        <v>80704812</v>
      </c>
      <c r="U13" s="26">
        <v>80704812</v>
      </c>
      <c r="V13" s="26">
        <v>80704812</v>
      </c>
      <c r="W13" s="26">
        <v>0</v>
      </c>
      <c r="X13" s="26">
        <v>0</v>
      </c>
      <c r="Y13" s="26">
        <v>0</v>
      </c>
      <c r="Z13" s="26">
        <v>0</v>
      </c>
      <c r="AA13" s="26"/>
      <c r="AB13" s="26"/>
      <c r="AC13" s="2">
        <v>0</v>
      </c>
      <c r="AD13" s="2"/>
      <c r="AE13" s="2"/>
      <c r="AF13" s="2">
        <v>0</v>
      </c>
      <c r="AG13" s="2"/>
      <c r="AH13" s="2"/>
      <c r="AI13" s="26">
        <v>0</v>
      </c>
      <c r="AJ13" s="26">
        <v>14336000</v>
      </c>
      <c r="AK13" s="26">
        <v>14336000</v>
      </c>
      <c r="AL13" s="26">
        <v>0</v>
      </c>
      <c r="AM13" s="26"/>
      <c r="AN13" s="26"/>
      <c r="AO13" s="2">
        <v>0</v>
      </c>
      <c r="AP13" s="2"/>
      <c r="AQ13" s="2"/>
      <c r="AR13" s="2">
        <v>0</v>
      </c>
      <c r="AS13" s="2"/>
      <c r="AT13" s="2"/>
      <c r="AU13" s="26">
        <v>0</v>
      </c>
      <c r="AV13" s="26">
        <v>4700000</v>
      </c>
      <c r="AW13" s="26">
        <v>4700000</v>
      </c>
      <c r="AX13" s="26">
        <v>12781323.880000001</v>
      </c>
      <c r="AY13" s="26">
        <v>12781323.880000001</v>
      </c>
      <c r="AZ13" s="26">
        <v>12781323.880000001</v>
      </c>
      <c r="BA13" s="34"/>
      <c r="BB13" s="34"/>
    </row>
    <row r="14" spans="1:55" ht="15.75" customHeight="1" x14ac:dyDescent="0.25">
      <c r="A14" s="12" t="s">
        <v>14</v>
      </c>
      <c r="B14" s="30">
        <v>98216242.189999998</v>
      </c>
      <c r="C14" s="30">
        <f t="shared" si="0"/>
        <v>101894163.74000001</v>
      </c>
      <c r="D14" s="30">
        <f t="shared" si="1"/>
        <v>101894163.74000001</v>
      </c>
      <c r="E14" s="3">
        <v>66372314.530000001</v>
      </c>
      <c r="F14" s="3">
        <v>66372314.530000001</v>
      </c>
      <c r="G14" s="3">
        <v>66372314.530000001</v>
      </c>
      <c r="H14" s="3">
        <v>8377061.4299999997</v>
      </c>
      <c r="I14" s="40">
        <v>8377061.4299999997</v>
      </c>
      <c r="J14" s="3">
        <v>8377061.4299999997</v>
      </c>
      <c r="K14" s="3">
        <v>0</v>
      </c>
      <c r="L14" s="3">
        <v>0</v>
      </c>
      <c r="M14" s="3">
        <v>0</v>
      </c>
      <c r="N14" s="2"/>
      <c r="O14" s="2"/>
      <c r="P14" s="2">
        <v>0</v>
      </c>
      <c r="Q14" s="2"/>
      <c r="R14" s="2"/>
      <c r="S14" s="2"/>
      <c r="T14" s="26">
        <v>12360197</v>
      </c>
      <c r="U14" s="26">
        <v>12360197</v>
      </c>
      <c r="V14" s="26">
        <v>12360197</v>
      </c>
      <c r="W14" s="26">
        <v>0</v>
      </c>
      <c r="X14" s="26">
        <v>0</v>
      </c>
      <c r="Y14" s="26">
        <v>0</v>
      </c>
      <c r="Z14" s="26">
        <v>0</v>
      </c>
      <c r="AA14" s="26"/>
      <c r="AB14" s="26"/>
      <c r="AC14" s="2">
        <v>0</v>
      </c>
      <c r="AD14" s="2"/>
      <c r="AE14" s="2"/>
      <c r="AF14" s="2">
        <v>0</v>
      </c>
      <c r="AG14" s="2"/>
      <c r="AH14" s="2"/>
      <c r="AI14" s="26">
        <v>0</v>
      </c>
      <c r="AJ14" s="26"/>
      <c r="AK14" s="26"/>
      <c r="AL14" s="26">
        <v>0</v>
      </c>
      <c r="AM14" s="26"/>
      <c r="AN14" s="26"/>
      <c r="AO14" s="2">
        <v>0</v>
      </c>
      <c r="AP14" s="2">
        <v>840105.26</v>
      </c>
      <c r="AQ14" s="2">
        <v>840105.26</v>
      </c>
      <c r="AR14" s="2">
        <v>0</v>
      </c>
      <c r="AS14" s="2"/>
      <c r="AT14" s="2"/>
      <c r="AU14" s="26">
        <v>0</v>
      </c>
      <c r="AV14" s="26">
        <v>3960000</v>
      </c>
      <c r="AW14" s="26">
        <v>3960000</v>
      </c>
      <c r="AX14" s="26">
        <v>9984485.5199999996</v>
      </c>
      <c r="AY14" s="26">
        <v>9984485.5199999996</v>
      </c>
      <c r="AZ14" s="26">
        <v>9984485.5199999996</v>
      </c>
      <c r="BA14" s="34"/>
      <c r="BB14" s="34"/>
    </row>
    <row r="15" spans="1:55" ht="15.75" customHeight="1" x14ac:dyDescent="0.25">
      <c r="A15" s="12" t="s">
        <v>15</v>
      </c>
      <c r="B15" s="30">
        <v>91525363.590000004</v>
      </c>
      <c r="C15" s="30">
        <f t="shared" si="0"/>
        <v>93291433.840000004</v>
      </c>
      <c r="D15" s="30">
        <f t="shared" si="1"/>
        <v>93291433.840000004</v>
      </c>
      <c r="E15" s="3">
        <v>49990541.25</v>
      </c>
      <c r="F15" s="3">
        <v>49990541.25</v>
      </c>
      <c r="G15" s="3">
        <v>49990541.25</v>
      </c>
      <c r="H15" s="3">
        <v>769067.15</v>
      </c>
      <c r="I15" s="40">
        <v>769067.15</v>
      </c>
      <c r="J15" s="3">
        <v>769067.15</v>
      </c>
      <c r="K15" s="3">
        <v>0</v>
      </c>
      <c r="L15" s="3">
        <v>0</v>
      </c>
      <c r="M15" s="3">
        <v>0</v>
      </c>
      <c r="N15" s="2">
        <v>0</v>
      </c>
      <c r="O15" s="2">
        <v>0</v>
      </c>
      <c r="P15" s="2">
        <v>0</v>
      </c>
      <c r="Q15" s="2"/>
      <c r="R15" s="2"/>
      <c r="S15" s="2"/>
      <c r="T15" s="26">
        <v>30900492</v>
      </c>
      <c r="U15" s="26">
        <v>30900492</v>
      </c>
      <c r="V15" s="26">
        <v>30900492</v>
      </c>
      <c r="W15" s="26">
        <v>0</v>
      </c>
      <c r="X15" s="26">
        <v>0</v>
      </c>
      <c r="Y15" s="26">
        <v>0</v>
      </c>
      <c r="Z15" s="26">
        <v>0</v>
      </c>
      <c r="AA15" s="26"/>
      <c r="AB15" s="26"/>
      <c r="AC15" s="2">
        <v>0</v>
      </c>
      <c r="AD15" s="2"/>
      <c r="AE15" s="2"/>
      <c r="AF15" s="2">
        <v>0</v>
      </c>
      <c r="AG15" s="2"/>
      <c r="AH15" s="2"/>
      <c r="AI15" s="26">
        <v>0</v>
      </c>
      <c r="AJ15" s="26"/>
      <c r="AK15" s="26"/>
      <c r="AL15" s="26">
        <v>0</v>
      </c>
      <c r="AM15" s="26">
        <v>101275.37</v>
      </c>
      <c r="AN15" s="26">
        <v>101275.37</v>
      </c>
      <c r="AO15" s="2">
        <v>0</v>
      </c>
      <c r="AP15" s="2">
        <v>2716842.11</v>
      </c>
      <c r="AQ15" s="2">
        <v>2716842.11</v>
      </c>
      <c r="AR15" s="2">
        <v>0</v>
      </c>
      <c r="AS15" s="2"/>
      <c r="AT15" s="2"/>
      <c r="AU15" s="26">
        <v>0</v>
      </c>
      <c r="AV15" s="26"/>
      <c r="AW15" s="26"/>
      <c r="AX15" s="26">
        <v>8813215.9600000009</v>
      </c>
      <c r="AY15" s="26">
        <v>8813215.9600000009</v>
      </c>
      <c r="AZ15" s="26">
        <v>8813215.9600000009</v>
      </c>
      <c r="BA15" s="34"/>
      <c r="BB15" s="34"/>
    </row>
    <row r="16" spans="1:55" ht="15.75" customHeight="1" x14ac:dyDescent="0.25">
      <c r="A16" s="12" t="s">
        <v>16</v>
      </c>
      <c r="B16" s="30">
        <v>93838198.99000001</v>
      </c>
      <c r="C16" s="30">
        <f t="shared" si="0"/>
        <v>98798671.88000001</v>
      </c>
      <c r="D16" s="30">
        <f t="shared" si="1"/>
        <v>98798671.88000001</v>
      </c>
      <c r="E16" s="3">
        <v>47393435.780000001</v>
      </c>
      <c r="F16" s="3">
        <v>47393435.780000001</v>
      </c>
      <c r="G16" s="3">
        <v>47393435.780000001</v>
      </c>
      <c r="H16" s="3">
        <v>1281778.58</v>
      </c>
      <c r="I16" s="40">
        <v>1281778.58</v>
      </c>
      <c r="J16" s="3">
        <v>1281778.58</v>
      </c>
      <c r="K16" s="3">
        <v>0</v>
      </c>
      <c r="L16" s="3">
        <v>0</v>
      </c>
      <c r="M16" s="3">
        <v>0</v>
      </c>
      <c r="N16" s="2">
        <v>0</v>
      </c>
      <c r="O16" s="2">
        <v>0</v>
      </c>
      <c r="P16" s="2">
        <v>0</v>
      </c>
      <c r="Q16" s="2"/>
      <c r="R16" s="2"/>
      <c r="S16" s="2"/>
      <c r="T16" s="26">
        <v>38534730</v>
      </c>
      <c r="U16" s="26">
        <v>38534730</v>
      </c>
      <c r="V16" s="26">
        <v>38534730</v>
      </c>
      <c r="W16" s="26">
        <v>0</v>
      </c>
      <c r="X16" s="26">
        <v>0</v>
      </c>
      <c r="Y16" s="26">
        <v>0</v>
      </c>
      <c r="Z16" s="26">
        <v>0</v>
      </c>
      <c r="AA16" s="26"/>
      <c r="AB16" s="26"/>
      <c r="AC16" s="2">
        <v>0</v>
      </c>
      <c r="AD16" s="2"/>
      <c r="AE16" s="2"/>
      <c r="AF16" s="2">
        <v>0</v>
      </c>
      <c r="AG16" s="2"/>
      <c r="AH16" s="2"/>
      <c r="AI16" s="26">
        <v>0</v>
      </c>
      <c r="AJ16" s="26"/>
      <c r="AK16" s="26"/>
      <c r="AL16" s="26">
        <v>0</v>
      </c>
      <c r="AM16" s="26"/>
      <c r="AN16" s="26"/>
      <c r="AO16" s="2">
        <v>0</v>
      </c>
      <c r="AP16" s="2">
        <v>2855157.9</v>
      </c>
      <c r="AQ16" s="2">
        <v>2855157.9</v>
      </c>
      <c r="AR16" s="2">
        <v>0</v>
      </c>
      <c r="AS16" s="2"/>
      <c r="AT16" s="2"/>
      <c r="AU16" s="26">
        <v>0</v>
      </c>
      <c r="AV16" s="26">
        <v>3999000</v>
      </c>
      <c r="AW16" s="26">
        <v>3999000</v>
      </c>
      <c r="AX16" s="26">
        <v>4734569.62</v>
      </c>
      <c r="AY16" s="26">
        <v>4734569.62</v>
      </c>
      <c r="AZ16" s="26">
        <v>4734569.62</v>
      </c>
      <c r="BA16" s="34"/>
      <c r="BB16" s="34"/>
    </row>
    <row r="17" spans="1:54" ht="15.75" customHeight="1" x14ac:dyDescent="0.25">
      <c r="A17" s="12" t="s">
        <v>26</v>
      </c>
      <c r="B17" s="30">
        <v>40021173</v>
      </c>
      <c r="C17" s="30">
        <f t="shared" si="0"/>
        <v>75510490.590000004</v>
      </c>
      <c r="D17" s="30">
        <f t="shared" si="1"/>
        <v>75510490.590000004</v>
      </c>
      <c r="E17" s="3">
        <v>21670167.190000001</v>
      </c>
      <c r="F17" s="3">
        <v>21670167.190000001</v>
      </c>
      <c r="G17" s="3">
        <v>21670167.190000001</v>
      </c>
      <c r="H17" s="3">
        <v>357365.82</v>
      </c>
      <c r="I17" s="40">
        <v>357365.82</v>
      </c>
      <c r="J17" s="3">
        <v>357365.82</v>
      </c>
      <c r="K17" s="3"/>
      <c r="L17" s="3">
        <v>101010.1</v>
      </c>
      <c r="M17" s="3">
        <v>0</v>
      </c>
      <c r="N17" s="2">
        <v>0</v>
      </c>
      <c r="O17" s="2">
        <v>0</v>
      </c>
      <c r="P17" s="2">
        <v>0</v>
      </c>
      <c r="Q17" s="2"/>
      <c r="R17" s="2"/>
      <c r="S17" s="2"/>
      <c r="T17" s="26">
        <v>12360197</v>
      </c>
      <c r="U17" s="26">
        <v>12360197</v>
      </c>
      <c r="V17" s="26">
        <v>12360197</v>
      </c>
      <c r="W17" s="26">
        <v>0</v>
      </c>
      <c r="X17" s="26">
        <v>0</v>
      </c>
      <c r="Y17" s="26">
        <v>0</v>
      </c>
      <c r="Z17" s="26">
        <v>0</v>
      </c>
      <c r="AA17" s="26"/>
      <c r="AB17" s="26"/>
      <c r="AC17" s="2">
        <v>0</v>
      </c>
      <c r="AD17" s="2"/>
      <c r="AE17" s="2"/>
      <c r="AF17" s="2">
        <v>0</v>
      </c>
      <c r="AG17" s="2"/>
      <c r="AH17" s="2"/>
      <c r="AI17" s="26">
        <v>0</v>
      </c>
      <c r="AJ17" s="26">
        <v>35840000</v>
      </c>
      <c r="AK17" s="26">
        <v>35840000</v>
      </c>
      <c r="AL17" s="26">
        <v>0</v>
      </c>
      <c r="AM17" s="26"/>
      <c r="AN17" s="26"/>
      <c r="AO17" s="2">
        <v>0</v>
      </c>
      <c r="AP17" s="2"/>
      <c r="AQ17" s="2"/>
      <c r="AR17" s="2">
        <v>0</v>
      </c>
      <c r="AS17" s="2"/>
      <c r="AT17" s="2"/>
      <c r="AU17" s="26">
        <v>0</v>
      </c>
      <c r="AV17" s="26"/>
      <c r="AW17" s="26"/>
      <c r="AX17" s="26">
        <v>5282760.58</v>
      </c>
      <c r="AY17" s="26">
        <v>5282760.58</v>
      </c>
      <c r="AZ17" s="26">
        <v>5282760.58</v>
      </c>
      <c r="BA17" s="34"/>
      <c r="BB17" s="34"/>
    </row>
    <row r="18" spans="1:54" ht="15.75" customHeight="1" x14ac:dyDescent="0.25">
      <c r="A18" s="12" t="s">
        <v>17</v>
      </c>
      <c r="B18" s="30">
        <v>273666518.43000001</v>
      </c>
      <c r="C18" s="30">
        <f t="shared" si="0"/>
        <v>281969680.93000001</v>
      </c>
      <c r="D18" s="30">
        <f t="shared" si="1"/>
        <v>281969680.93000001</v>
      </c>
      <c r="E18" s="3">
        <v>181961091.40000001</v>
      </c>
      <c r="F18" s="3">
        <v>181161091.40000001</v>
      </c>
      <c r="G18" s="3">
        <v>181161091.40000001</v>
      </c>
      <c r="H18" s="3">
        <v>256355.72</v>
      </c>
      <c r="I18" s="40">
        <v>256355.72</v>
      </c>
      <c r="J18" s="3">
        <v>256355.72</v>
      </c>
      <c r="K18" s="3">
        <v>0</v>
      </c>
      <c r="L18" s="3">
        <v>0</v>
      </c>
      <c r="M18" s="3">
        <v>0</v>
      </c>
      <c r="N18" s="2">
        <v>0</v>
      </c>
      <c r="O18" s="2">
        <v>0</v>
      </c>
      <c r="P18" s="2">
        <v>0</v>
      </c>
      <c r="Q18" s="2"/>
      <c r="R18" s="2"/>
      <c r="S18" s="2"/>
      <c r="T18" s="26">
        <v>34172308</v>
      </c>
      <c r="U18" s="26">
        <v>34172308</v>
      </c>
      <c r="V18" s="26">
        <v>34172308</v>
      </c>
      <c r="W18" s="26">
        <v>0</v>
      </c>
      <c r="X18" s="26">
        <v>0</v>
      </c>
      <c r="Y18" s="26">
        <v>0</v>
      </c>
      <c r="Z18" s="26">
        <v>0</v>
      </c>
      <c r="AA18" s="26"/>
      <c r="AB18" s="26"/>
      <c r="AC18" s="2">
        <v>39275582.729999997</v>
      </c>
      <c r="AD18" s="2">
        <v>39275582.630000003</v>
      </c>
      <c r="AE18" s="2">
        <v>39275582.630000003</v>
      </c>
      <c r="AF18" s="2">
        <v>2735894.74</v>
      </c>
      <c r="AG18" s="2">
        <v>2735894.74</v>
      </c>
      <c r="AH18" s="2">
        <v>2735894.74</v>
      </c>
      <c r="AI18" s="26">
        <v>0</v>
      </c>
      <c r="AJ18" s="26">
        <v>7168000</v>
      </c>
      <c r="AK18" s="26">
        <v>7168000</v>
      </c>
      <c r="AL18" s="26">
        <v>0</v>
      </c>
      <c r="AM18" s="26">
        <v>3337892.24</v>
      </c>
      <c r="AN18" s="26">
        <v>3337892.24</v>
      </c>
      <c r="AO18" s="2">
        <v>0</v>
      </c>
      <c r="AP18" s="2"/>
      <c r="AQ18" s="2"/>
      <c r="AR18" s="2">
        <v>0</v>
      </c>
      <c r="AS18" s="2"/>
      <c r="AT18" s="2"/>
      <c r="AU18" s="26">
        <v>0</v>
      </c>
      <c r="AV18" s="26"/>
      <c r="AW18" s="26"/>
      <c r="AX18" s="26">
        <v>13862556.199999999</v>
      </c>
      <c r="AY18" s="26">
        <v>13862556.199999999</v>
      </c>
      <c r="AZ18" s="26">
        <v>13862556.199999999</v>
      </c>
      <c r="BA18" s="34"/>
      <c r="BB18" s="34"/>
    </row>
    <row r="19" spans="1:54" ht="15.75" customHeight="1" x14ac:dyDescent="0.25">
      <c r="A19" s="12" t="s">
        <v>18</v>
      </c>
      <c r="B19" s="30">
        <v>226246288.47999996</v>
      </c>
      <c r="C19" s="30">
        <f t="shared" si="0"/>
        <v>279458145.76999998</v>
      </c>
      <c r="D19" s="30">
        <f t="shared" si="1"/>
        <v>279458145.76999998</v>
      </c>
      <c r="E19" s="3">
        <v>144317816.09999999</v>
      </c>
      <c r="F19" s="3">
        <v>144317816.09999999</v>
      </c>
      <c r="G19" s="3">
        <v>144317816.09999999</v>
      </c>
      <c r="H19" s="3">
        <v>101010.1</v>
      </c>
      <c r="I19" s="40">
        <v>101010.1</v>
      </c>
      <c r="J19" s="3">
        <v>101010.1</v>
      </c>
      <c r="K19" s="3"/>
      <c r="L19" s="3">
        <v>101010.1</v>
      </c>
      <c r="M19" s="3">
        <v>0</v>
      </c>
      <c r="N19" s="2">
        <v>0</v>
      </c>
      <c r="O19" s="2">
        <v>0</v>
      </c>
      <c r="P19" s="2">
        <v>0</v>
      </c>
      <c r="Q19" s="2"/>
      <c r="R19" s="2"/>
      <c r="S19" s="2"/>
      <c r="T19" s="26">
        <v>62164518</v>
      </c>
      <c r="U19" s="26">
        <v>62164518</v>
      </c>
      <c r="V19" s="26">
        <v>62164518</v>
      </c>
      <c r="W19" s="26">
        <v>0</v>
      </c>
      <c r="X19" s="26">
        <v>0</v>
      </c>
      <c r="Y19" s="26">
        <v>0</v>
      </c>
      <c r="Z19" s="26">
        <v>0</v>
      </c>
      <c r="AA19" s="26"/>
      <c r="AB19" s="26"/>
      <c r="AC19" s="2">
        <v>0</v>
      </c>
      <c r="AD19" s="2">
        <v>34711674.740000002</v>
      </c>
      <c r="AE19" s="2">
        <v>34711674.740000002</v>
      </c>
      <c r="AF19" s="2">
        <v>0</v>
      </c>
      <c r="AG19" s="2"/>
      <c r="AH19" s="2"/>
      <c r="AI19" s="26">
        <v>0</v>
      </c>
      <c r="AJ19" s="26">
        <v>14336000</v>
      </c>
      <c r="AK19" s="26">
        <v>14336000</v>
      </c>
      <c r="AL19" s="26">
        <v>0</v>
      </c>
      <c r="AM19" s="26">
        <v>77349.81</v>
      </c>
      <c r="AN19" s="26">
        <v>77349.81</v>
      </c>
      <c r="AO19" s="2">
        <v>0</v>
      </c>
      <c r="AP19" s="2"/>
      <c r="AQ19" s="2"/>
      <c r="AR19" s="2">
        <v>4408526.32</v>
      </c>
      <c r="AS19" s="2">
        <v>4408526.32</v>
      </c>
      <c r="AT19" s="2">
        <v>4408526.32</v>
      </c>
      <c r="AU19" s="26">
        <v>0</v>
      </c>
      <c r="AV19" s="26">
        <v>4998607</v>
      </c>
      <c r="AW19" s="26">
        <v>4998607</v>
      </c>
      <c r="AX19" s="26">
        <v>14342643.699999999</v>
      </c>
      <c r="AY19" s="26">
        <v>14342643.699999999</v>
      </c>
      <c r="AZ19" s="26">
        <v>14342643.699999999</v>
      </c>
      <c r="BA19" s="34"/>
      <c r="BB19" s="34"/>
    </row>
    <row r="20" spans="1:54" ht="15.75" customHeight="1" x14ac:dyDescent="0.25">
      <c r="A20" s="12" t="s">
        <v>19</v>
      </c>
      <c r="B20" s="30">
        <v>13061175.959999999</v>
      </c>
      <c r="C20" s="30">
        <f t="shared" si="0"/>
        <v>13820735.289999999</v>
      </c>
      <c r="D20" s="30">
        <f t="shared" si="1"/>
        <v>13820735.289999999</v>
      </c>
      <c r="E20" s="3">
        <v>1393342.03</v>
      </c>
      <c r="F20" s="3">
        <v>1593342.03</v>
      </c>
      <c r="G20" s="3">
        <v>1593342.03</v>
      </c>
      <c r="H20" s="3">
        <v>8221715.8200000003</v>
      </c>
      <c r="I20" s="40">
        <v>8221715.8200000003</v>
      </c>
      <c r="J20" s="3">
        <v>8221715.8200000003</v>
      </c>
      <c r="K20" s="3"/>
      <c r="L20" s="3">
        <v>101010.1</v>
      </c>
      <c r="M20" s="3">
        <v>0</v>
      </c>
      <c r="N20" s="2"/>
      <c r="O20" s="2">
        <v>7864350</v>
      </c>
      <c r="P20" s="2">
        <v>0</v>
      </c>
      <c r="Q20" s="2"/>
      <c r="R20" s="2"/>
      <c r="S20" s="2"/>
      <c r="T20" s="26">
        <v>2181211</v>
      </c>
      <c r="U20" s="26">
        <v>2181211</v>
      </c>
      <c r="V20" s="26">
        <v>2181211</v>
      </c>
      <c r="W20" s="26">
        <v>0</v>
      </c>
      <c r="X20" s="26">
        <v>0</v>
      </c>
      <c r="Y20" s="26">
        <v>0</v>
      </c>
      <c r="Z20" s="26">
        <v>0</v>
      </c>
      <c r="AA20" s="26"/>
      <c r="AB20" s="26"/>
      <c r="AC20" s="2">
        <v>0</v>
      </c>
      <c r="AD20" s="2"/>
      <c r="AE20" s="2"/>
      <c r="AF20" s="2">
        <v>0</v>
      </c>
      <c r="AG20" s="2"/>
      <c r="AH20" s="2"/>
      <c r="AI20" s="26">
        <v>0</v>
      </c>
      <c r="AJ20" s="26"/>
      <c r="AK20" s="26"/>
      <c r="AL20" s="26">
        <v>0</v>
      </c>
      <c r="AM20" s="26"/>
      <c r="AN20" s="26"/>
      <c r="AO20" s="2">
        <v>0</v>
      </c>
      <c r="AP20" s="2">
        <v>840105.26</v>
      </c>
      <c r="AQ20" s="2">
        <v>840105.26</v>
      </c>
      <c r="AR20" s="2">
        <v>0</v>
      </c>
      <c r="AS20" s="2"/>
      <c r="AT20" s="2"/>
      <c r="AU20" s="26">
        <v>0</v>
      </c>
      <c r="AV20" s="26"/>
      <c r="AW20" s="26"/>
      <c r="AX20" s="26">
        <v>984361.18</v>
      </c>
      <c r="AY20" s="26">
        <v>984361.18</v>
      </c>
      <c r="AZ20" s="26">
        <v>984361.18</v>
      </c>
      <c r="BA20" s="34"/>
      <c r="BB20" s="34"/>
    </row>
    <row r="21" spans="1:54" ht="15.75" customHeight="1" x14ac:dyDescent="0.25">
      <c r="A21" s="12" t="s">
        <v>20</v>
      </c>
      <c r="B21" s="30">
        <v>39320988.219999999</v>
      </c>
      <c r="C21" s="30">
        <f t="shared" si="0"/>
        <v>39359896.359999999</v>
      </c>
      <c r="D21" s="30">
        <f t="shared" si="1"/>
        <v>39359896.359999999</v>
      </c>
      <c r="E21" s="3">
        <v>15987660</v>
      </c>
      <c r="F21" s="3">
        <v>16587660</v>
      </c>
      <c r="G21" s="3">
        <v>16587660</v>
      </c>
      <c r="H21" s="3">
        <v>613721.53</v>
      </c>
      <c r="I21" s="40">
        <v>613721.53</v>
      </c>
      <c r="J21" s="3">
        <v>613721.53</v>
      </c>
      <c r="K21" s="3"/>
      <c r="L21" s="3">
        <v>101010.1</v>
      </c>
      <c r="M21" s="3">
        <v>0</v>
      </c>
      <c r="N21" s="2">
        <v>0</v>
      </c>
      <c r="O21" s="2">
        <v>0</v>
      </c>
      <c r="P21" s="2">
        <v>0</v>
      </c>
      <c r="Q21" s="2"/>
      <c r="R21" s="2"/>
      <c r="S21" s="2"/>
      <c r="T21" s="26">
        <v>18176760</v>
      </c>
      <c r="U21" s="26">
        <v>18176760</v>
      </c>
      <c r="V21" s="26">
        <v>18176760</v>
      </c>
      <c r="W21" s="26">
        <v>0</v>
      </c>
      <c r="X21" s="26">
        <v>0</v>
      </c>
      <c r="Y21" s="26">
        <v>0</v>
      </c>
      <c r="Z21" s="26">
        <v>0</v>
      </c>
      <c r="AA21" s="26"/>
      <c r="AB21" s="26"/>
      <c r="AC21" s="2">
        <v>0</v>
      </c>
      <c r="AD21" s="2"/>
      <c r="AE21" s="2"/>
      <c r="AF21" s="2">
        <v>0</v>
      </c>
      <c r="AG21" s="2"/>
      <c r="AH21" s="2"/>
      <c r="AI21" s="26">
        <v>0</v>
      </c>
      <c r="AJ21" s="26"/>
      <c r="AK21" s="26"/>
      <c r="AL21" s="26">
        <v>0</v>
      </c>
      <c r="AM21" s="26"/>
      <c r="AN21" s="26"/>
      <c r="AO21" s="2">
        <v>0</v>
      </c>
      <c r="AP21" s="2"/>
      <c r="AQ21" s="2"/>
      <c r="AR21" s="2">
        <v>0</v>
      </c>
      <c r="AS21" s="2"/>
      <c r="AT21" s="2"/>
      <c r="AU21" s="26">
        <v>0</v>
      </c>
      <c r="AV21" s="26"/>
      <c r="AW21" s="26"/>
      <c r="AX21" s="26">
        <v>3981754.83</v>
      </c>
      <c r="AY21" s="26">
        <v>3981754.83</v>
      </c>
      <c r="AZ21" s="26">
        <v>3981754.83</v>
      </c>
      <c r="BA21" s="34"/>
      <c r="BB21" s="34"/>
    </row>
    <row r="22" spans="1:54" ht="15.75" customHeight="1" x14ac:dyDescent="0.25">
      <c r="A22" s="12" t="s">
        <v>21</v>
      </c>
      <c r="B22" s="30">
        <v>122314806.25</v>
      </c>
      <c r="C22" s="30">
        <f t="shared" si="0"/>
        <v>135750375.38999999</v>
      </c>
      <c r="D22" s="30">
        <f t="shared" si="1"/>
        <v>135750375.38999999</v>
      </c>
      <c r="E22" s="3">
        <v>76278099.219999999</v>
      </c>
      <c r="F22" s="3">
        <v>76278099.219999999</v>
      </c>
      <c r="G22" s="3">
        <v>76278099.219999999</v>
      </c>
      <c r="H22" s="3">
        <v>613721.53</v>
      </c>
      <c r="I22" s="40">
        <v>613721.53</v>
      </c>
      <c r="J22" s="3">
        <v>613721.53</v>
      </c>
      <c r="K22" s="3"/>
      <c r="L22" s="3">
        <v>101010.1</v>
      </c>
      <c r="M22" s="3">
        <v>0</v>
      </c>
      <c r="N22" s="2">
        <v>0</v>
      </c>
      <c r="O22" s="2">
        <v>0</v>
      </c>
      <c r="P22" s="2">
        <v>0</v>
      </c>
      <c r="Q22" s="2"/>
      <c r="R22" s="2"/>
      <c r="S22" s="2"/>
      <c r="T22" s="26">
        <v>34535844</v>
      </c>
      <c r="U22" s="26">
        <v>34535844</v>
      </c>
      <c r="V22" s="26">
        <v>34535844</v>
      </c>
      <c r="W22" s="26">
        <v>0</v>
      </c>
      <c r="X22" s="26">
        <v>0</v>
      </c>
      <c r="Y22" s="26">
        <v>0</v>
      </c>
      <c r="Z22" s="26">
        <v>0</v>
      </c>
      <c r="AA22" s="26"/>
      <c r="AB22" s="26"/>
      <c r="AC22" s="2">
        <v>0</v>
      </c>
      <c r="AD22" s="2"/>
      <c r="AE22" s="2"/>
      <c r="AF22" s="2">
        <v>0</v>
      </c>
      <c r="AG22" s="2"/>
      <c r="AH22" s="2"/>
      <c r="AI22" s="26">
        <v>0</v>
      </c>
      <c r="AJ22" s="26">
        <v>10135680</v>
      </c>
      <c r="AK22" s="26">
        <v>10135680</v>
      </c>
      <c r="AL22" s="26">
        <v>0</v>
      </c>
      <c r="AM22" s="26">
        <v>310981</v>
      </c>
      <c r="AN22" s="26">
        <v>310981</v>
      </c>
      <c r="AO22" s="2">
        <v>0</v>
      </c>
      <c r="AP22" s="2"/>
      <c r="AQ22" s="2"/>
      <c r="AR22" s="2">
        <v>0</v>
      </c>
      <c r="AS22" s="2"/>
      <c r="AT22" s="2"/>
      <c r="AU22" s="26">
        <v>0</v>
      </c>
      <c r="AV22" s="26">
        <v>3550000</v>
      </c>
      <c r="AW22" s="26">
        <v>3550000</v>
      </c>
      <c r="AX22" s="26">
        <v>10326049.640000001</v>
      </c>
      <c r="AY22" s="26">
        <v>10326049.640000001</v>
      </c>
      <c r="AZ22" s="26">
        <v>10326049.640000001</v>
      </c>
      <c r="BA22" s="34"/>
      <c r="BB22" s="34"/>
    </row>
    <row r="23" spans="1:54" s="15" customFormat="1" ht="15.75" customHeight="1" x14ac:dyDescent="0.25">
      <c r="A23" s="10" t="s">
        <v>22</v>
      </c>
      <c r="B23" s="1">
        <f>SUM(B6:B22)</f>
        <v>3279022844.52</v>
      </c>
      <c r="C23" s="1">
        <f>SUM(C6:C22)</f>
        <v>3823158945.9399996</v>
      </c>
      <c r="D23" s="1">
        <f>SUM(D6:D22)</f>
        <v>3823158945.9200001</v>
      </c>
      <c r="E23" s="1">
        <f t="shared" ref="E23:O23" si="2">SUM(E6:E22)</f>
        <v>1640771361.3399999</v>
      </c>
      <c r="F23" s="1">
        <f>SUM(F6:F22)</f>
        <v>1640771361.3399999</v>
      </c>
      <c r="G23" s="1">
        <f>SUM(G6:G22)</f>
        <v>1640771361.3399999</v>
      </c>
      <c r="H23" s="1">
        <f t="shared" ref="H23:J23" si="3">SUM(H7:H22)</f>
        <v>44853037.109999999</v>
      </c>
      <c r="I23" s="1">
        <f t="shared" si="3"/>
        <v>44853037.109999999</v>
      </c>
      <c r="J23" s="1">
        <f t="shared" si="3"/>
        <v>44853037.109999999</v>
      </c>
      <c r="K23" s="1">
        <f t="shared" si="2"/>
        <v>0</v>
      </c>
      <c r="L23" s="1">
        <f t="shared" si="2"/>
        <v>505050.5</v>
      </c>
      <c r="M23" s="1">
        <f t="shared" si="2"/>
        <v>0</v>
      </c>
      <c r="N23" s="1">
        <f>SUM(N6:N22)</f>
        <v>0</v>
      </c>
      <c r="O23" s="1">
        <f t="shared" si="2"/>
        <v>7864350</v>
      </c>
      <c r="P23" s="1">
        <f>SUM(P6:P22)</f>
        <v>0</v>
      </c>
      <c r="Q23" s="1">
        <f t="shared" ref="Q23:S23" si="4">SUM(Q6:Q22)</f>
        <v>0</v>
      </c>
      <c r="R23" s="1">
        <f t="shared" si="4"/>
        <v>0</v>
      </c>
      <c r="S23" s="1">
        <f t="shared" si="4"/>
        <v>0</v>
      </c>
      <c r="T23" s="33">
        <f t="shared" ref="T23:V23" si="5">SUM(T6:T22)</f>
        <v>519272172</v>
      </c>
      <c r="U23" s="33">
        <f t="shared" si="5"/>
        <v>519272172</v>
      </c>
      <c r="V23" s="33">
        <f t="shared" si="5"/>
        <v>519272172</v>
      </c>
      <c r="W23" s="33">
        <f>SUM(W6:W22)</f>
        <v>0</v>
      </c>
      <c r="X23" s="33">
        <f>SUM(W6:W22)</f>
        <v>0</v>
      </c>
      <c r="Y23" s="33">
        <f>SUM(X6:X22)</f>
        <v>0</v>
      </c>
      <c r="Z23" s="33">
        <f>SUM(Z6:Z22)</f>
        <v>531000000</v>
      </c>
      <c r="AA23" s="33">
        <f t="shared" ref="AA23:AB23" si="6">SUM(AA6:AA22)</f>
        <v>731000000</v>
      </c>
      <c r="AB23" s="33">
        <f t="shared" si="6"/>
        <v>731000000</v>
      </c>
      <c r="AC23" s="1">
        <f>SUM(AC6:AC22)</f>
        <v>114066590.53</v>
      </c>
      <c r="AD23" s="1">
        <f t="shared" ref="AD23:AF23" si="7">SUM(AD6:AD22)</f>
        <v>148778265.27000001</v>
      </c>
      <c r="AE23" s="1">
        <f t="shared" si="7"/>
        <v>148778265.27000001</v>
      </c>
      <c r="AF23" s="1">
        <f t="shared" si="7"/>
        <v>2735894.74</v>
      </c>
      <c r="AG23" s="33">
        <f>SUM(AG6:AG22)</f>
        <v>2735894.74</v>
      </c>
      <c r="AH23" s="33">
        <f t="shared" ref="AH23:AN23" si="8">SUM(AH6:AH22)</f>
        <v>2735894.74</v>
      </c>
      <c r="AI23" s="33">
        <f t="shared" si="8"/>
        <v>0</v>
      </c>
      <c r="AJ23" s="33">
        <f t="shared" si="8"/>
        <v>200087680</v>
      </c>
      <c r="AK23" s="33">
        <f t="shared" si="8"/>
        <v>200087680</v>
      </c>
      <c r="AL23" s="33">
        <f t="shared" si="8"/>
        <v>0</v>
      </c>
      <c r="AM23" s="33">
        <f t="shared" si="8"/>
        <v>5973157.8899999997</v>
      </c>
      <c r="AN23" s="33">
        <f t="shared" si="8"/>
        <v>5973157.8899999997</v>
      </c>
      <c r="AO23" s="33">
        <f>SUM(AO6:AO22)</f>
        <v>0</v>
      </c>
      <c r="AP23" s="33">
        <f>SUM(AP6:AP22)</f>
        <v>8304842.1099999994</v>
      </c>
      <c r="AQ23" s="33">
        <f t="shared" ref="AQ23:AW23" si="9">SUM(AQ6:AQ22)</f>
        <v>8304842.1099999994</v>
      </c>
      <c r="AR23" s="33">
        <f t="shared" si="9"/>
        <v>6513789.4800000004</v>
      </c>
      <c r="AS23" s="33">
        <f t="shared" si="9"/>
        <v>6513789.4800000004</v>
      </c>
      <c r="AT23" s="33">
        <f t="shared" si="9"/>
        <v>6513789.4800000004</v>
      </c>
      <c r="AU23" s="33">
        <f t="shared" si="9"/>
        <v>0</v>
      </c>
      <c r="AV23" s="33">
        <f t="shared" si="9"/>
        <v>43099267</v>
      </c>
      <c r="AW23" s="33">
        <f t="shared" si="9"/>
        <v>43099267</v>
      </c>
      <c r="AX23" s="1">
        <f t="shared" ref="AX23:AZ23" si="10">SUM(AX6:AX22)</f>
        <v>399680828.99999988</v>
      </c>
      <c r="AY23" s="1">
        <f t="shared" si="10"/>
        <v>471769478.99999988</v>
      </c>
      <c r="AZ23" s="1">
        <f t="shared" si="10"/>
        <v>471769478.97999984</v>
      </c>
      <c r="BA23" s="35"/>
      <c r="BB23" s="35"/>
    </row>
    <row r="24" spans="1:54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1:54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1:54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1:54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  <row r="28" spans="1:54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</row>
    <row r="29" spans="1:54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</row>
    <row r="30" spans="1:54" x14ac:dyDescent="0.25">
      <c r="E30" s="16"/>
    </row>
    <row r="31" spans="1:54" x14ac:dyDescent="0.25">
      <c r="E31" s="16"/>
    </row>
    <row r="32" spans="1:54" x14ac:dyDescent="0.25">
      <c r="E32" s="16"/>
    </row>
    <row r="33" spans="5:5" x14ac:dyDescent="0.25">
      <c r="E33" s="16"/>
    </row>
    <row r="34" spans="5:5" x14ac:dyDescent="0.25">
      <c r="E34" s="16"/>
    </row>
    <row r="35" spans="5:5" x14ac:dyDescent="0.25">
      <c r="E35" s="16"/>
    </row>
    <row r="36" spans="5:5" x14ac:dyDescent="0.25">
      <c r="E36" s="16"/>
    </row>
    <row r="37" spans="5:5" x14ac:dyDescent="0.25">
      <c r="E37" s="16"/>
    </row>
    <row r="38" spans="5:5" x14ac:dyDescent="0.25">
      <c r="E38" s="16"/>
    </row>
    <row r="39" spans="5:5" x14ac:dyDescent="0.25">
      <c r="E39" s="16"/>
    </row>
    <row r="40" spans="5:5" x14ac:dyDescent="0.25">
      <c r="E40" s="16"/>
    </row>
    <row r="41" spans="5:5" x14ac:dyDescent="0.25">
      <c r="E41" s="16"/>
    </row>
    <row r="42" spans="5:5" x14ac:dyDescent="0.25">
      <c r="E42" s="16"/>
    </row>
    <row r="43" spans="5:5" x14ac:dyDescent="0.25">
      <c r="E43" s="16"/>
    </row>
    <row r="44" spans="5:5" x14ac:dyDescent="0.25">
      <c r="E44" s="16"/>
    </row>
    <row r="45" spans="5:5" x14ac:dyDescent="0.25">
      <c r="E45" s="16"/>
    </row>
    <row r="46" spans="5:5" x14ac:dyDescent="0.25">
      <c r="E46" s="16"/>
    </row>
    <row r="47" spans="5:5" x14ac:dyDescent="0.25">
      <c r="E47" s="16"/>
    </row>
  </sheetData>
  <mergeCells count="19">
    <mergeCell ref="AX4:AZ4"/>
    <mergeCell ref="K3:BC3"/>
    <mergeCell ref="T4:V4"/>
    <mergeCell ref="AC4:AE4"/>
    <mergeCell ref="W4:Y4"/>
    <mergeCell ref="Z4:AB4"/>
    <mergeCell ref="AR4:AT4"/>
    <mergeCell ref="AO4:AQ4"/>
    <mergeCell ref="AF4:AH4"/>
    <mergeCell ref="AI4:AK4"/>
    <mergeCell ref="Q4:S4"/>
    <mergeCell ref="K4:M4"/>
    <mergeCell ref="AU4:AW4"/>
    <mergeCell ref="AL4:AN4"/>
    <mergeCell ref="H4:J4"/>
    <mergeCell ref="A3:A5"/>
    <mergeCell ref="B3:D4"/>
    <mergeCell ref="E4:G4"/>
    <mergeCell ref="N4:P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W31"/>
  <sheetViews>
    <sheetView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M5" sqref="AM5"/>
    </sheetView>
  </sheetViews>
  <sheetFormatPr defaultRowHeight="15" x14ac:dyDescent="0.25"/>
  <cols>
    <col min="1" max="1" width="40.75" style="19" customWidth="1"/>
    <col min="2" max="4" width="17.625" style="19" customWidth="1"/>
    <col min="5" max="7" width="17.625" style="19" hidden="1" customWidth="1"/>
    <col min="8" max="13" width="17.625" style="19" customWidth="1"/>
    <col min="14" max="16" width="17.625" style="19" hidden="1" customWidth="1"/>
    <col min="17" max="49" width="17.625" style="19" customWidth="1"/>
    <col min="50" max="16384" width="9" style="19"/>
  </cols>
  <sheetData>
    <row r="2" spans="1:49" x14ac:dyDescent="0.25">
      <c r="A2" s="31" t="s">
        <v>5</v>
      </c>
    </row>
    <row r="3" spans="1:49" ht="15" customHeight="1" x14ac:dyDescent="0.25">
      <c r="A3" s="60" t="s">
        <v>2</v>
      </c>
      <c r="B3" s="46" t="s">
        <v>4</v>
      </c>
      <c r="C3" s="46"/>
      <c r="D3" s="46"/>
      <c r="E3" s="48" t="s">
        <v>1</v>
      </c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50"/>
    </row>
    <row r="4" spans="1:49" ht="77.25" customHeight="1" x14ac:dyDescent="0.25">
      <c r="A4" s="60"/>
      <c r="B4" s="46"/>
      <c r="C4" s="46"/>
      <c r="D4" s="46"/>
      <c r="E4" s="61" t="s">
        <v>30</v>
      </c>
      <c r="F4" s="62"/>
      <c r="G4" s="63"/>
      <c r="H4" s="48" t="s">
        <v>55</v>
      </c>
      <c r="I4" s="49"/>
      <c r="J4" s="50"/>
      <c r="K4" s="48" t="s">
        <v>54</v>
      </c>
      <c r="L4" s="49"/>
      <c r="M4" s="50"/>
      <c r="N4" s="48" t="s">
        <v>40</v>
      </c>
      <c r="O4" s="49"/>
      <c r="P4" s="50"/>
      <c r="Q4" s="48" t="s">
        <v>53</v>
      </c>
      <c r="R4" s="49"/>
      <c r="S4" s="50"/>
      <c r="T4" s="48" t="s">
        <v>52</v>
      </c>
      <c r="U4" s="49"/>
      <c r="V4" s="50"/>
      <c r="W4" s="48" t="s">
        <v>51</v>
      </c>
      <c r="X4" s="49"/>
      <c r="Y4" s="50"/>
      <c r="Z4" s="48" t="s">
        <v>50</v>
      </c>
      <c r="AA4" s="49"/>
      <c r="AB4" s="50"/>
      <c r="AC4" s="48" t="s">
        <v>49</v>
      </c>
      <c r="AD4" s="49"/>
      <c r="AE4" s="50"/>
      <c r="AF4" s="48" t="s">
        <v>48</v>
      </c>
      <c r="AG4" s="49"/>
      <c r="AH4" s="50"/>
      <c r="AI4" s="48" t="s">
        <v>47</v>
      </c>
      <c r="AJ4" s="49"/>
      <c r="AK4" s="50"/>
      <c r="AL4" s="48" t="s">
        <v>46</v>
      </c>
      <c r="AM4" s="64"/>
      <c r="AN4" s="65"/>
      <c r="AO4" s="48" t="s">
        <v>45</v>
      </c>
      <c r="AP4" s="49"/>
      <c r="AQ4" s="50"/>
      <c r="AR4" s="48" t="s">
        <v>44</v>
      </c>
      <c r="AS4" s="49"/>
      <c r="AT4" s="50"/>
      <c r="AU4" s="48" t="s">
        <v>43</v>
      </c>
      <c r="AV4" s="49"/>
      <c r="AW4" s="50"/>
    </row>
    <row r="5" spans="1:49" ht="120" x14ac:dyDescent="0.25">
      <c r="A5" s="60"/>
      <c r="B5" s="36" t="s">
        <v>34</v>
      </c>
      <c r="C5" s="36" t="s">
        <v>66</v>
      </c>
      <c r="D5" s="36" t="s">
        <v>67</v>
      </c>
      <c r="E5" s="36" t="s">
        <v>34</v>
      </c>
      <c r="F5" s="36" t="s">
        <v>36</v>
      </c>
      <c r="G5" s="36" t="s">
        <v>35</v>
      </c>
      <c r="H5" s="8" t="s">
        <v>34</v>
      </c>
      <c r="I5" s="8" t="s">
        <v>66</v>
      </c>
      <c r="J5" s="8" t="s">
        <v>67</v>
      </c>
      <c r="K5" s="8" t="s">
        <v>34</v>
      </c>
      <c r="L5" s="8" t="s">
        <v>66</v>
      </c>
      <c r="M5" s="8" t="s">
        <v>67</v>
      </c>
      <c r="N5" s="8" t="s">
        <v>34</v>
      </c>
      <c r="O5" s="8" t="s">
        <v>36</v>
      </c>
      <c r="P5" s="8" t="s">
        <v>35</v>
      </c>
      <c r="Q5" s="8" t="s">
        <v>34</v>
      </c>
      <c r="R5" s="8" t="s">
        <v>66</v>
      </c>
      <c r="S5" s="8" t="s">
        <v>67</v>
      </c>
      <c r="T5" s="8" t="s">
        <v>34</v>
      </c>
      <c r="U5" s="8" t="s">
        <v>66</v>
      </c>
      <c r="V5" s="8" t="s">
        <v>67</v>
      </c>
      <c r="W5" s="8" t="s">
        <v>34</v>
      </c>
      <c r="X5" s="8" t="s">
        <v>66</v>
      </c>
      <c r="Y5" s="8" t="s">
        <v>67</v>
      </c>
      <c r="Z5" s="8" t="s">
        <v>34</v>
      </c>
      <c r="AA5" s="8" t="s">
        <v>66</v>
      </c>
      <c r="AB5" s="8" t="s">
        <v>67</v>
      </c>
      <c r="AC5" s="8" t="s">
        <v>34</v>
      </c>
      <c r="AD5" s="8" t="s">
        <v>66</v>
      </c>
      <c r="AE5" s="8" t="s">
        <v>67</v>
      </c>
      <c r="AF5" s="8" t="s">
        <v>37</v>
      </c>
      <c r="AG5" s="8" t="s">
        <v>66</v>
      </c>
      <c r="AH5" s="8" t="s">
        <v>67</v>
      </c>
      <c r="AI5" s="8" t="s">
        <v>34</v>
      </c>
      <c r="AJ5" s="8" t="s">
        <v>66</v>
      </c>
      <c r="AK5" s="8" t="s">
        <v>67</v>
      </c>
      <c r="AL5" s="8" t="s">
        <v>34</v>
      </c>
      <c r="AM5" s="8" t="s">
        <v>66</v>
      </c>
      <c r="AN5" s="8" t="s">
        <v>67</v>
      </c>
      <c r="AO5" s="8" t="s">
        <v>34</v>
      </c>
      <c r="AP5" s="8" t="s">
        <v>66</v>
      </c>
      <c r="AQ5" s="8" t="s">
        <v>67</v>
      </c>
      <c r="AR5" s="8" t="s">
        <v>34</v>
      </c>
      <c r="AS5" s="8" t="s">
        <v>66</v>
      </c>
      <c r="AT5" s="8" t="s">
        <v>67</v>
      </c>
      <c r="AU5" s="8" t="s">
        <v>34</v>
      </c>
      <c r="AV5" s="8" t="s">
        <v>66</v>
      </c>
      <c r="AW5" s="8" t="s">
        <v>67</v>
      </c>
    </row>
    <row r="6" spans="1:49" ht="15.75" customHeight="1" x14ac:dyDescent="0.25">
      <c r="A6" s="17" t="s">
        <v>6</v>
      </c>
      <c r="B6" s="30">
        <f>H6+N6+Q6+T6+W6+Z6+AC6+AF6+AI6+AL6+AO6+AR6+AU6</f>
        <v>1412758919.1500001</v>
      </c>
      <c r="C6" s="30">
        <f t="shared" ref="C6:C7" si="0">I6+L6+R6+U6+X6+AA6+AD6+AG6+AJ6+AM6+AP6+AS6+AV6</f>
        <v>1492338497.75</v>
      </c>
      <c r="D6" s="30">
        <f t="shared" ref="D6:D7" si="1">J6+M6+S6+V6+Y6+AB6+AE6+AH6+AK6+AN6+AQ6+AT6+AW6</f>
        <v>1408934408.71</v>
      </c>
      <c r="E6" s="30"/>
      <c r="F6" s="30"/>
      <c r="G6" s="26"/>
      <c r="H6" s="26">
        <v>889843600</v>
      </c>
      <c r="I6" s="2">
        <v>962588856.60000002</v>
      </c>
      <c r="J6" s="2">
        <v>924178101.52999997</v>
      </c>
      <c r="K6" s="2">
        <v>7214400</v>
      </c>
      <c r="L6" s="2">
        <v>8290800</v>
      </c>
      <c r="M6" s="2">
        <v>7575600</v>
      </c>
      <c r="N6" s="26"/>
      <c r="O6" s="26">
        <v>5558400</v>
      </c>
      <c r="P6" s="26">
        <v>1378800</v>
      </c>
      <c r="Q6" s="26">
        <v>46559520</v>
      </c>
      <c r="R6" s="26">
        <v>47021730</v>
      </c>
      <c r="S6" s="26">
        <v>47021730</v>
      </c>
      <c r="T6" s="26">
        <v>508677.19</v>
      </c>
      <c r="U6" s="26">
        <v>508677.19</v>
      </c>
      <c r="V6" s="26">
        <v>423898</v>
      </c>
      <c r="W6" s="26">
        <v>459928.96</v>
      </c>
      <c r="X6" s="26">
        <v>459928.96</v>
      </c>
      <c r="Y6" s="26">
        <v>418117</v>
      </c>
      <c r="Z6" s="26">
        <v>19234800</v>
      </c>
      <c r="AA6" s="26">
        <v>19234800</v>
      </c>
      <c r="AB6" s="26">
        <v>13993200</v>
      </c>
      <c r="AC6" s="26">
        <v>420022958</v>
      </c>
      <c r="AD6" s="26">
        <v>420022958</v>
      </c>
      <c r="AE6" s="26">
        <v>392687291.18000001</v>
      </c>
      <c r="AF6" s="26">
        <v>33588904</v>
      </c>
      <c r="AG6" s="26">
        <v>31588904</v>
      </c>
      <c r="AH6" s="26">
        <v>20328531</v>
      </c>
      <c r="AI6" s="26">
        <v>0</v>
      </c>
      <c r="AJ6" s="26"/>
      <c r="AK6" s="26"/>
      <c r="AL6" s="26">
        <v>429</v>
      </c>
      <c r="AM6" s="26">
        <v>429</v>
      </c>
      <c r="AN6" s="26">
        <v>429</v>
      </c>
      <c r="AO6" s="26">
        <v>150000</v>
      </c>
      <c r="AP6" s="26">
        <v>150000</v>
      </c>
      <c r="AQ6" s="26">
        <v>112500</v>
      </c>
      <c r="AR6" s="26">
        <v>276403</v>
      </c>
      <c r="AS6" s="26">
        <v>276403</v>
      </c>
      <c r="AT6" s="26">
        <v>0</v>
      </c>
      <c r="AU6" s="26">
        <v>2113699</v>
      </c>
      <c r="AV6" s="26">
        <v>2195011</v>
      </c>
      <c r="AW6" s="26">
        <v>2195011</v>
      </c>
    </row>
    <row r="7" spans="1:49" ht="15.75" customHeight="1" x14ac:dyDescent="0.25">
      <c r="A7" s="17" t="s">
        <v>7</v>
      </c>
      <c r="B7" s="30">
        <f t="shared" ref="B7:B22" si="2">H7+N7+Q7+T7+W7+Z7+AC7+AF7+AI7+AL7+AO7+AR7+AU7</f>
        <v>6700960050.4099998</v>
      </c>
      <c r="C7" s="30">
        <f t="shared" si="0"/>
        <v>6853758418.7700005</v>
      </c>
      <c r="D7" s="30">
        <f t="shared" si="1"/>
        <v>6485039976.2399998</v>
      </c>
      <c r="E7" s="30"/>
      <c r="F7" s="30"/>
      <c r="G7" s="26"/>
      <c r="H7" s="26">
        <v>3877671100</v>
      </c>
      <c r="I7" s="2">
        <v>4020627324</v>
      </c>
      <c r="J7" s="2">
        <v>3890731357.27</v>
      </c>
      <c r="K7" s="2">
        <v>0</v>
      </c>
      <c r="L7" s="2">
        <v>0</v>
      </c>
      <c r="M7" s="2"/>
      <c r="N7" s="26">
        <v>0</v>
      </c>
      <c r="O7" s="26">
        <v>0</v>
      </c>
      <c r="P7" s="26">
        <v>0</v>
      </c>
      <c r="Q7" s="26">
        <v>203404950</v>
      </c>
      <c r="R7" s="26">
        <v>213247094.36000001</v>
      </c>
      <c r="S7" s="26">
        <v>213247094.36000001</v>
      </c>
      <c r="T7" s="26">
        <v>1051564.3799999999</v>
      </c>
      <c r="U7" s="26">
        <v>1051564.3799999999</v>
      </c>
      <c r="V7" s="26">
        <v>876303.64</v>
      </c>
      <c r="W7" s="26">
        <v>1445901.03</v>
      </c>
      <c r="X7" s="26">
        <v>1445901.03</v>
      </c>
      <c r="Y7" s="26">
        <v>1314455.48</v>
      </c>
      <c r="Z7" s="26">
        <v>48126780</v>
      </c>
      <c r="AA7" s="26">
        <v>48126780</v>
      </c>
      <c r="AB7" s="26">
        <v>35083020</v>
      </c>
      <c r="AC7" s="26">
        <v>2407535529</v>
      </c>
      <c r="AD7" s="26">
        <v>2407535529</v>
      </c>
      <c r="AE7" s="26">
        <v>2228064122.4899998</v>
      </c>
      <c r="AF7" s="26">
        <v>158724184</v>
      </c>
      <c r="AG7" s="26">
        <v>158724184</v>
      </c>
      <c r="AH7" s="26">
        <v>115522350</v>
      </c>
      <c r="AI7" s="26">
        <v>0</v>
      </c>
      <c r="AJ7" s="26"/>
      <c r="AK7" s="26"/>
      <c r="AL7" s="26">
        <v>13773</v>
      </c>
      <c r="AM7" s="26">
        <v>13773</v>
      </c>
      <c r="AN7" s="26">
        <v>13773</v>
      </c>
      <c r="AO7" s="26">
        <v>250000</v>
      </c>
      <c r="AP7" s="26">
        <v>250000</v>
      </c>
      <c r="AQ7" s="26">
        <v>187500</v>
      </c>
      <c r="AR7" s="26">
        <v>2736269</v>
      </c>
      <c r="AS7" s="26">
        <v>2736269</v>
      </c>
      <c r="AT7" s="26">
        <v>0</v>
      </c>
      <c r="AU7" s="26">
        <v>0</v>
      </c>
      <c r="AV7" s="26"/>
      <c r="AW7" s="26"/>
    </row>
    <row r="8" spans="1:49" ht="15.75" customHeight="1" x14ac:dyDescent="0.25">
      <c r="A8" s="17" t="s">
        <v>8</v>
      </c>
      <c r="B8" s="30">
        <f t="shared" si="2"/>
        <v>1706250471.3400002</v>
      </c>
      <c r="C8" s="30">
        <f>I8+L8+R8+U8+X8+AA8+AD8+AG8+AJ8+AM8+AP8+AS8+AV8</f>
        <v>1779452625.3400002</v>
      </c>
      <c r="D8" s="30">
        <f>J8+M8+S8+V8+Y8+AB8+AE8+AH8+AK8+AN8+AQ8+AT8+AW8</f>
        <v>1685620115.8600001</v>
      </c>
      <c r="E8" s="30"/>
      <c r="F8" s="30"/>
      <c r="G8" s="26"/>
      <c r="H8" s="26">
        <v>1072104200</v>
      </c>
      <c r="I8" s="2">
        <v>1106100064</v>
      </c>
      <c r="J8" s="2">
        <v>1072748843.96</v>
      </c>
      <c r="K8" s="2">
        <v>33422400</v>
      </c>
      <c r="L8" s="2">
        <v>37858800</v>
      </c>
      <c r="M8" s="2">
        <v>32805800</v>
      </c>
      <c r="N8" s="26">
        <v>0</v>
      </c>
      <c r="O8" s="26">
        <v>26481600</v>
      </c>
      <c r="P8" s="26">
        <v>6827600</v>
      </c>
      <c r="Q8" s="26">
        <v>58980600</v>
      </c>
      <c r="R8" s="26">
        <v>58700670</v>
      </c>
      <c r="S8" s="26">
        <v>58700670</v>
      </c>
      <c r="T8" s="26">
        <v>1017354.38</v>
      </c>
      <c r="U8" s="26">
        <v>1017354.38</v>
      </c>
      <c r="V8" s="26">
        <v>847795</v>
      </c>
      <c r="W8" s="26">
        <v>459928.96</v>
      </c>
      <c r="X8" s="26">
        <v>459928.96</v>
      </c>
      <c r="Y8" s="26">
        <v>418117</v>
      </c>
      <c r="Z8" s="26">
        <v>40140204</v>
      </c>
      <c r="AA8" s="26">
        <v>43135204</v>
      </c>
      <c r="AB8" s="26">
        <v>36946104</v>
      </c>
      <c r="AC8" s="26">
        <v>474088841</v>
      </c>
      <c r="AD8" s="26">
        <v>474088841</v>
      </c>
      <c r="AE8" s="26">
        <v>433057625.89999998</v>
      </c>
      <c r="AF8" s="26">
        <v>29348296</v>
      </c>
      <c r="AG8" s="26">
        <v>27848296</v>
      </c>
      <c r="AH8" s="26">
        <v>20119300</v>
      </c>
      <c r="AI8" s="26">
        <v>26345271</v>
      </c>
      <c r="AJ8" s="26">
        <v>26345271</v>
      </c>
      <c r="AK8" s="26">
        <v>26345271</v>
      </c>
      <c r="AL8" s="26">
        <v>1674</v>
      </c>
      <c r="AM8" s="26">
        <v>1674</v>
      </c>
      <c r="AN8" s="26">
        <v>1674</v>
      </c>
      <c r="AO8" s="26">
        <v>100000</v>
      </c>
      <c r="AP8" s="26">
        <v>100000</v>
      </c>
      <c r="AQ8" s="26">
        <v>75000</v>
      </c>
      <c r="AR8" s="26">
        <v>242607</v>
      </c>
      <c r="AS8" s="26">
        <v>242607</v>
      </c>
      <c r="AT8" s="26">
        <v>0</v>
      </c>
      <c r="AU8" s="26">
        <v>3421495</v>
      </c>
      <c r="AV8" s="26">
        <v>3553915</v>
      </c>
      <c r="AW8" s="26">
        <v>3553915</v>
      </c>
    </row>
    <row r="9" spans="1:49" ht="15.75" customHeight="1" x14ac:dyDescent="0.25">
      <c r="A9" s="17" t="s">
        <v>9</v>
      </c>
      <c r="B9" s="30">
        <f t="shared" si="2"/>
        <v>753055765.14999998</v>
      </c>
      <c r="C9" s="30">
        <f>I9+L9+R9+U9+X9+AA9+AD9+AG9+AJ9+AM9+AP9+AS9+AV9</f>
        <v>772842481.14999998</v>
      </c>
      <c r="D9" s="30">
        <f t="shared" ref="D9:D22" si="3">J9+M9+S9+V9+Y9+AB9+AE9+AH9+AK9+AN9+AQ9+AT9+AW9</f>
        <v>731974523.41000009</v>
      </c>
      <c r="E9" s="30"/>
      <c r="F9" s="30"/>
      <c r="G9" s="26"/>
      <c r="H9" s="26">
        <v>471159300</v>
      </c>
      <c r="I9" s="2">
        <v>474269100</v>
      </c>
      <c r="J9" s="2">
        <v>461172490.67000002</v>
      </c>
      <c r="K9" s="2">
        <v>13622400</v>
      </c>
      <c r="L9" s="2">
        <v>14728800</v>
      </c>
      <c r="M9" s="2">
        <v>14382000</v>
      </c>
      <c r="N9" s="26"/>
      <c r="O9" s="26">
        <v>11016000</v>
      </c>
      <c r="P9" s="26">
        <v>2730000</v>
      </c>
      <c r="Q9" s="26">
        <v>28982520</v>
      </c>
      <c r="R9" s="26">
        <v>28800240</v>
      </c>
      <c r="S9" s="26">
        <v>28800240</v>
      </c>
      <c r="T9" s="26">
        <v>508677.19</v>
      </c>
      <c r="U9" s="26">
        <v>508677.19</v>
      </c>
      <c r="V9" s="26">
        <v>423898</v>
      </c>
      <c r="W9" s="26">
        <v>459928.96</v>
      </c>
      <c r="X9" s="26">
        <v>459928.96</v>
      </c>
      <c r="Y9" s="26">
        <v>418117</v>
      </c>
      <c r="Z9" s="26">
        <v>13759200</v>
      </c>
      <c r="AA9" s="26">
        <v>16757200</v>
      </c>
      <c r="AB9" s="26">
        <v>12776400</v>
      </c>
      <c r="AC9" s="26">
        <v>212811349</v>
      </c>
      <c r="AD9" s="26">
        <v>212811349</v>
      </c>
      <c r="AE9" s="26">
        <v>192937966.74000001</v>
      </c>
      <c r="AF9" s="26">
        <v>10101308</v>
      </c>
      <c r="AG9" s="26">
        <v>9101308</v>
      </c>
      <c r="AH9" s="26">
        <v>6205941</v>
      </c>
      <c r="AI9" s="26">
        <v>11640274</v>
      </c>
      <c r="AJ9" s="26">
        <v>11640274</v>
      </c>
      <c r="AK9" s="26">
        <v>11640274</v>
      </c>
      <c r="AL9" s="26">
        <v>2119</v>
      </c>
      <c r="AM9" s="26">
        <v>2119</v>
      </c>
      <c r="AN9" s="26">
        <v>2119</v>
      </c>
      <c r="AO9" s="26">
        <v>50000</v>
      </c>
      <c r="AP9" s="26">
        <v>50000</v>
      </c>
      <c r="AQ9" s="26">
        <v>37500</v>
      </c>
      <c r="AR9" s="26">
        <v>535908</v>
      </c>
      <c r="AS9" s="26">
        <v>535908</v>
      </c>
      <c r="AT9" s="26">
        <v>0</v>
      </c>
      <c r="AU9" s="26">
        <v>3045181</v>
      </c>
      <c r="AV9" s="26">
        <v>3177577</v>
      </c>
      <c r="AW9" s="26">
        <v>3177577</v>
      </c>
    </row>
    <row r="10" spans="1:49" ht="15.75" customHeight="1" x14ac:dyDescent="0.25">
      <c r="A10" s="17" t="s">
        <v>10</v>
      </c>
      <c r="B10" s="30">
        <f t="shared" si="2"/>
        <v>1937939081.3000002</v>
      </c>
      <c r="C10" s="30">
        <f t="shared" ref="C10:C22" si="4">I10+L10+R10+U10+X10+AA10+AD10+AG10+AJ10+AM10+AP10+AS10+AV10</f>
        <v>2093191541.3000002</v>
      </c>
      <c r="D10" s="30">
        <f t="shared" si="3"/>
        <v>1974556775.1999998</v>
      </c>
      <c r="E10" s="30"/>
      <c r="F10" s="30"/>
      <c r="G10" s="26"/>
      <c r="H10" s="26">
        <v>1162741900</v>
      </c>
      <c r="I10" s="2">
        <v>1275560674</v>
      </c>
      <c r="J10" s="2">
        <v>1227978424.3399999</v>
      </c>
      <c r="K10" s="2">
        <v>39081600</v>
      </c>
      <c r="L10" s="2">
        <v>45042300</v>
      </c>
      <c r="M10" s="2">
        <v>42568200</v>
      </c>
      <c r="N10" s="26"/>
      <c r="O10" s="26">
        <v>28339200</v>
      </c>
      <c r="P10" s="26">
        <v>7435200</v>
      </c>
      <c r="Q10" s="26">
        <v>58824360</v>
      </c>
      <c r="R10" s="26">
        <v>60046162</v>
      </c>
      <c r="S10" s="26">
        <v>60046162</v>
      </c>
      <c r="T10" s="26">
        <v>1017354.38</v>
      </c>
      <c r="U10" s="26">
        <v>1017354.38</v>
      </c>
      <c r="V10" s="26">
        <v>847796</v>
      </c>
      <c r="W10" s="26">
        <v>919857.92</v>
      </c>
      <c r="X10" s="26">
        <v>919857.92</v>
      </c>
      <c r="Y10" s="26">
        <v>836234</v>
      </c>
      <c r="Z10" s="26">
        <v>12476400</v>
      </c>
      <c r="AA10" s="26">
        <v>12476400</v>
      </c>
      <c r="AB10" s="26">
        <v>8726172</v>
      </c>
      <c r="AC10" s="26">
        <v>632727290</v>
      </c>
      <c r="AD10" s="26">
        <v>632727290</v>
      </c>
      <c r="AE10" s="26">
        <v>593139263.36000001</v>
      </c>
      <c r="AF10" s="26">
        <v>44645843</v>
      </c>
      <c r="AG10" s="26">
        <v>40645843</v>
      </c>
      <c r="AH10" s="26">
        <v>16126832.5</v>
      </c>
      <c r="AI10" s="26">
        <v>19640053</v>
      </c>
      <c r="AJ10" s="26">
        <v>19640053</v>
      </c>
      <c r="AK10" s="26">
        <v>19640053</v>
      </c>
      <c r="AL10" s="26">
        <v>2119</v>
      </c>
      <c r="AM10" s="26">
        <v>2119</v>
      </c>
      <c r="AN10" s="26">
        <v>2119</v>
      </c>
      <c r="AO10" s="26">
        <v>100000</v>
      </c>
      <c r="AP10" s="26">
        <v>100000</v>
      </c>
      <c r="AQ10" s="26">
        <v>75000</v>
      </c>
      <c r="AR10" s="26">
        <v>442969</v>
      </c>
      <c r="AS10" s="26">
        <v>442969</v>
      </c>
      <c r="AT10" s="26">
        <v>0</v>
      </c>
      <c r="AU10" s="26">
        <v>4400935</v>
      </c>
      <c r="AV10" s="26">
        <v>4570519</v>
      </c>
      <c r="AW10" s="26">
        <v>4570519</v>
      </c>
    </row>
    <row r="11" spans="1:49" ht="15.75" customHeight="1" x14ac:dyDescent="0.25">
      <c r="A11" s="17" t="s">
        <v>11</v>
      </c>
      <c r="B11" s="30">
        <f t="shared" si="2"/>
        <v>3153332783.3400002</v>
      </c>
      <c r="C11" s="30">
        <f t="shared" si="4"/>
        <v>3246931141.3400002</v>
      </c>
      <c r="D11" s="30">
        <f t="shared" si="3"/>
        <v>3068100807.1399999</v>
      </c>
      <c r="E11" s="30"/>
      <c r="F11" s="30"/>
      <c r="G11" s="26"/>
      <c r="H11" s="26">
        <v>1762524500</v>
      </c>
      <c r="I11" s="2">
        <v>1802293797</v>
      </c>
      <c r="J11" s="2">
        <v>1733623848.3</v>
      </c>
      <c r="K11" s="2">
        <v>35582400</v>
      </c>
      <c r="L11" s="2">
        <v>38116800</v>
      </c>
      <c r="M11" s="2">
        <v>37414800</v>
      </c>
      <c r="N11" s="26"/>
      <c r="O11" s="26">
        <v>27158400</v>
      </c>
      <c r="P11" s="26">
        <v>6225600</v>
      </c>
      <c r="Q11" s="26">
        <v>124992000</v>
      </c>
      <c r="R11" s="26">
        <v>125638154</v>
      </c>
      <c r="S11" s="26">
        <v>125638154</v>
      </c>
      <c r="T11" s="26">
        <v>1017354.38</v>
      </c>
      <c r="U11" s="26">
        <v>1017354.38</v>
      </c>
      <c r="V11" s="26">
        <v>847795</v>
      </c>
      <c r="W11" s="26">
        <v>459928.96</v>
      </c>
      <c r="X11" s="26">
        <v>459928.96</v>
      </c>
      <c r="Y11" s="26">
        <v>418117</v>
      </c>
      <c r="Z11" s="26">
        <v>27112400</v>
      </c>
      <c r="AA11" s="26">
        <v>27112400</v>
      </c>
      <c r="AB11" s="26">
        <v>20575000</v>
      </c>
      <c r="AC11" s="26">
        <v>1118039219</v>
      </c>
      <c r="AD11" s="26">
        <v>1134926454</v>
      </c>
      <c r="AE11" s="26">
        <v>1050569337.84</v>
      </c>
      <c r="AF11" s="26">
        <v>70925670</v>
      </c>
      <c r="AG11" s="26">
        <v>68925670</v>
      </c>
      <c r="AH11" s="26">
        <v>51234691</v>
      </c>
      <c r="AI11" s="26">
        <v>43107322</v>
      </c>
      <c r="AJ11" s="26">
        <v>43107322</v>
      </c>
      <c r="AK11" s="26">
        <v>43107322</v>
      </c>
      <c r="AL11" s="26">
        <v>3178</v>
      </c>
      <c r="AM11" s="26">
        <v>3178</v>
      </c>
      <c r="AN11" s="26">
        <v>3178</v>
      </c>
      <c r="AO11" s="26">
        <v>150000</v>
      </c>
      <c r="AP11" s="26">
        <v>150000</v>
      </c>
      <c r="AQ11" s="26">
        <v>112500</v>
      </c>
      <c r="AR11" s="26">
        <v>624019</v>
      </c>
      <c r="AS11" s="26">
        <v>624019</v>
      </c>
      <c r="AT11" s="26">
        <v>0</v>
      </c>
      <c r="AU11" s="26">
        <v>4377192</v>
      </c>
      <c r="AV11" s="26">
        <v>4556064</v>
      </c>
      <c r="AW11" s="26">
        <v>4556064</v>
      </c>
    </row>
    <row r="12" spans="1:49" ht="15.75" customHeight="1" x14ac:dyDescent="0.25">
      <c r="A12" s="17" t="s">
        <v>12</v>
      </c>
      <c r="B12" s="30">
        <f t="shared" si="2"/>
        <v>150098466.14999998</v>
      </c>
      <c r="C12" s="30">
        <f t="shared" si="4"/>
        <v>152755278.14999998</v>
      </c>
      <c r="D12" s="30">
        <f t="shared" si="3"/>
        <v>146464283.67000002</v>
      </c>
      <c r="E12" s="30"/>
      <c r="F12" s="30"/>
      <c r="G12" s="26"/>
      <c r="H12" s="26">
        <v>106424500</v>
      </c>
      <c r="I12" s="2">
        <v>106628900</v>
      </c>
      <c r="J12" s="2">
        <v>104099827.54000001</v>
      </c>
      <c r="K12" s="2">
        <v>1742400</v>
      </c>
      <c r="L12" s="2">
        <v>1866000</v>
      </c>
      <c r="M12" s="2">
        <v>1833600</v>
      </c>
      <c r="N12" s="26"/>
      <c r="O12" s="26">
        <v>1353600</v>
      </c>
      <c r="P12" s="26">
        <v>340800</v>
      </c>
      <c r="Q12" s="26">
        <v>5312160</v>
      </c>
      <c r="R12" s="26">
        <v>5338200</v>
      </c>
      <c r="S12" s="26">
        <v>5338200</v>
      </c>
      <c r="T12" s="26">
        <v>508677.19</v>
      </c>
      <c r="U12" s="26">
        <v>508677.19</v>
      </c>
      <c r="V12" s="26">
        <v>423898</v>
      </c>
      <c r="W12" s="26">
        <v>459928.96</v>
      </c>
      <c r="X12" s="26">
        <v>459928.96</v>
      </c>
      <c r="Y12" s="26">
        <v>418117</v>
      </c>
      <c r="Z12" s="26">
        <v>561600</v>
      </c>
      <c r="AA12" s="26">
        <v>761600</v>
      </c>
      <c r="AB12" s="26">
        <v>292500</v>
      </c>
      <c r="AC12" s="26">
        <v>32831661</v>
      </c>
      <c r="AD12" s="26">
        <v>32831661</v>
      </c>
      <c r="AE12" s="26">
        <v>30657239.129999999</v>
      </c>
      <c r="AF12" s="26">
        <v>1620092</v>
      </c>
      <c r="AG12" s="26">
        <v>1920092</v>
      </c>
      <c r="AH12" s="26">
        <v>973183</v>
      </c>
      <c r="AI12" s="26">
        <v>1538321</v>
      </c>
      <c r="AJ12" s="26">
        <v>1538321</v>
      </c>
      <c r="AK12" s="26">
        <v>1538321</v>
      </c>
      <c r="AL12" s="26">
        <v>477</v>
      </c>
      <c r="AM12" s="26">
        <v>477</v>
      </c>
      <c r="AN12" s="26">
        <v>477</v>
      </c>
      <c r="AO12" s="26">
        <v>50000</v>
      </c>
      <c r="AP12" s="26">
        <v>50000</v>
      </c>
      <c r="AQ12" s="26">
        <v>37500</v>
      </c>
      <c r="AR12" s="26">
        <v>0</v>
      </c>
      <c r="AS12" s="26">
        <v>0</v>
      </c>
      <c r="AT12" s="26">
        <v>0</v>
      </c>
      <c r="AU12" s="26">
        <v>791049</v>
      </c>
      <c r="AV12" s="26">
        <v>851421</v>
      </c>
      <c r="AW12" s="26">
        <v>851421</v>
      </c>
    </row>
    <row r="13" spans="1:49" ht="15.75" customHeight="1" x14ac:dyDescent="0.25">
      <c r="A13" s="17" t="s">
        <v>13</v>
      </c>
      <c r="B13" s="30">
        <f t="shared" si="2"/>
        <v>2481836572.3400002</v>
      </c>
      <c r="C13" s="30">
        <f t="shared" si="4"/>
        <v>2589128659.3400002</v>
      </c>
      <c r="D13" s="30">
        <f t="shared" si="3"/>
        <v>2467531122.0999999</v>
      </c>
      <c r="E13" s="30"/>
      <c r="F13" s="30"/>
      <c r="G13" s="26"/>
      <c r="H13" s="26">
        <v>1704641600</v>
      </c>
      <c r="I13" s="2">
        <v>1755708796</v>
      </c>
      <c r="J13" s="2">
        <v>1697245462.4200001</v>
      </c>
      <c r="K13" s="2">
        <v>42681600</v>
      </c>
      <c r="L13" s="2">
        <v>47157600</v>
      </c>
      <c r="M13" s="2">
        <v>46502400</v>
      </c>
      <c r="N13" s="26"/>
      <c r="O13" s="26">
        <v>35654400</v>
      </c>
      <c r="P13" s="26">
        <v>8769600</v>
      </c>
      <c r="Q13" s="26">
        <v>95228280</v>
      </c>
      <c r="R13" s="26">
        <v>95540760</v>
      </c>
      <c r="S13" s="26">
        <v>95540760</v>
      </c>
      <c r="T13" s="26">
        <v>1017354.38</v>
      </c>
      <c r="U13" s="26">
        <v>1017354.38</v>
      </c>
      <c r="V13" s="26">
        <v>847795</v>
      </c>
      <c r="W13" s="26">
        <v>459928.96</v>
      </c>
      <c r="X13" s="26">
        <v>459928.96</v>
      </c>
      <c r="Y13" s="26">
        <v>418117</v>
      </c>
      <c r="Z13" s="26">
        <v>19756000</v>
      </c>
      <c r="AA13" s="26">
        <v>19756000</v>
      </c>
      <c r="AB13" s="26">
        <v>17163900</v>
      </c>
      <c r="AC13" s="26">
        <v>570690254</v>
      </c>
      <c r="AD13" s="26">
        <v>583789425</v>
      </c>
      <c r="AE13" s="26">
        <v>538534766.67999995</v>
      </c>
      <c r="AF13" s="26">
        <v>42540470</v>
      </c>
      <c r="AG13" s="26">
        <v>38040470</v>
      </c>
      <c r="AH13" s="26">
        <v>26218350</v>
      </c>
      <c r="AI13" s="26">
        <v>40898734</v>
      </c>
      <c r="AJ13" s="26">
        <v>40898734</v>
      </c>
      <c r="AK13" s="26">
        <v>40898734</v>
      </c>
      <c r="AL13" s="26">
        <v>1361</v>
      </c>
      <c r="AM13" s="26">
        <v>1361</v>
      </c>
      <c r="AN13" s="26">
        <v>1361</v>
      </c>
      <c r="AO13" s="26">
        <v>150000</v>
      </c>
      <c r="AP13" s="26">
        <v>150000</v>
      </c>
      <c r="AQ13" s="26">
        <v>112500</v>
      </c>
      <c r="AR13" s="26">
        <v>2561254</v>
      </c>
      <c r="AS13" s="26">
        <v>2561254</v>
      </c>
      <c r="AT13" s="26">
        <v>0</v>
      </c>
      <c r="AU13" s="26">
        <v>3891336</v>
      </c>
      <c r="AV13" s="26">
        <v>4046976</v>
      </c>
      <c r="AW13" s="26">
        <v>4046976</v>
      </c>
    </row>
    <row r="14" spans="1:49" ht="15.75" customHeight="1" x14ac:dyDescent="0.25">
      <c r="A14" s="17" t="s">
        <v>14</v>
      </c>
      <c r="B14" s="30">
        <f t="shared" si="2"/>
        <v>1339773168.3400002</v>
      </c>
      <c r="C14" s="30">
        <f t="shared" si="4"/>
        <v>1392394951.72</v>
      </c>
      <c r="D14" s="30">
        <f t="shared" si="3"/>
        <v>1316803584</v>
      </c>
      <c r="E14" s="30"/>
      <c r="F14" s="30"/>
      <c r="G14" s="26"/>
      <c r="H14" s="26">
        <v>844625800</v>
      </c>
      <c r="I14" s="2">
        <v>873799436</v>
      </c>
      <c r="J14" s="2">
        <v>844938626.71000004</v>
      </c>
      <c r="K14" s="2">
        <v>21441600</v>
      </c>
      <c r="L14" s="2">
        <v>23808431</v>
      </c>
      <c r="M14" s="2">
        <v>23324831</v>
      </c>
      <c r="N14" s="26"/>
      <c r="O14" s="26">
        <v>16934400</v>
      </c>
      <c r="P14" s="26">
        <v>4724231</v>
      </c>
      <c r="Q14" s="26">
        <v>44372160</v>
      </c>
      <c r="R14" s="26">
        <v>44352629.380000003</v>
      </c>
      <c r="S14" s="26">
        <v>44352629.380000003</v>
      </c>
      <c r="T14" s="26">
        <v>1017354.38</v>
      </c>
      <c r="U14" s="26">
        <v>1017354.38</v>
      </c>
      <c r="V14" s="26">
        <v>847795.32</v>
      </c>
      <c r="W14" s="26">
        <v>459928.96</v>
      </c>
      <c r="X14" s="26">
        <v>459928.96</v>
      </c>
      <c r="Y14" s="26">
        <v>418117.24</v>
      </c>
      <c r="Z14" s="26">
        <v>10410572</v>
      </c>
      <c r="AA14" s="26">
        <v>10910572</v>
      </c>
      <c r="AB14" s="26">
        <v>8556288</v>
      </c>
      <c r="AC14" s="26">
        <v>391259031</v>
      </c>
      <c r="AD14" s="26">
        <v>391259031</v>
      </c>
      <c r="AE14" s="26">
        <v>359651482.35000002</v>
      </c>
      <c r="AF14" s="26">
        <v>24719462</v>
      </c>
      <c r="AG14" s="26">
        <v>23719462</v>
      </c>
      <c r="AH14" s="26">
        <v>12659240</v>
      </c>
      <c r="AI14" s="26">
        <v>18389192</v>
      </c>
      <c r="AJ14" s="26">
        <v>18389192</v>
      </c>
      <c r="AK14" s="26">
        <v>18389192</v>
      </c>
      <c r="AL14" s="26">
        <v>2119</v>
      </c>
      <c r="AM14" s="26">
        <v>2119</v>
      </c>
      <c r="AN14" s="26">
        <v>2119</v>
      </c>
      <c r="AO14" s="26">
        <v>100000</v>
      </c>
      <c r="AP14" s="26">
        <v>100000</v>
      </c>
      <c r="AQ14" s="26">
        <v>75000</v>
      </c>
      <c r="AR14" s="26">
        <v>988533</v>
      </c>
      <c r="AS14" s="26">
        <v>988533</v>
      </c>
      <c r="AT14" s="26">
        <v>0</v>
      </c>
      <c r="AU14" s="26">
        <v>3429016</v>
      </c>
      <c r="AV14" s="26">
        <v>3588263</v>
      </c>
      <c r="AW14" s="26">
        <v>3588263</v>
      </c>
    </row>
    <row r="15" spans="1:49" ht="15.75" customHeight="1" x14ac:dyDescent="0.25">
      <c r="A15" s="17" t="s">
        <v>15</v>
      </c>
      <c r="B15" s="30">
        <f t="shared" si="2"/>
        <v>1098759236.3400002</v>
      </c>
      <c r="C15" s="30">
        <f t="shared" si="4"/>
        <v>1119671571.3400002</v>
      </c>
      <c r="D15" s="30">
        <f t="shared" si="3"/>
        <v>1060548579.0700001</v>
      </c>
      <c r="E15" s="30"/>
      <c r="F15" s="30"/>
      <c r="G15" s="26"/>
      <c r="H15" s="26">
        <v>673577400</v>
      </c>
      <c r="I15" s="2">
        <v>678423140</v>
      </c>
      <c r="J15" s="2">
        <v>658480232.98000002</v>
      </c>
      <c r="K15" s="2">
        <v>16732800</v>
      </c>
      <c r="L15" s="2">
        <v>17809200</v>
      </c>
      <c r="M15" s="2">
        <v>17468400</v>
      </c>
      <c r="N15" s="26"/>
      <c r="O15" s="26">
        <v>12888000</v>
      </c>
      <c r="P15" s="26">
        <v>3224400.2</v>
      </c>
      <c r="Q15" s="26">
        <v>38669400</v>
      </c>
      <c r="R15" s="26">
        <v>38296703</v>
      </c>
      <c r="S15" s="26">
        <v>38296703</v>
      </c>
      <c r="T15" s="26">
        <v>1017354.38</v>
      </c>
      <c r="U15" s="26">
        <v>1017354.38</v>
      </c>
      <c r="V15" s="26">
        <v>847795.32</v>
      </c>
      <c r="W15" s="26">
        <v>459928.96</v>
      </c>
      <c r="X15" s="26">
        <v>459928.96</v>
      </c>
      <c r="Y15" s="26">
        <v>418117.24</v>
      </c>
      <c r="Z15" s="26">
        <v>18380260</v>
      </c>
      <c r="AA15" s="26">
        <v>18380260</v>
      </c>
      <c r="AB15" s="26">
        <v>12389832</v>
      </c>
      <c r="AC15" s="26">
        <v>323299673</v>
      </c>
      <c r="AD15" s="26">
        <v>323299673</v>
      </c>
      <c r="AE15" s="26">
        <v>298368357.52999997</v>
      </c>
      <c r="AF15" s="26">
        <v>23039644</v>
      </c>
      <c r="AG15" s="26">
        <v>21539644</v>
      </c>
      <c r="AH15" s="26">
        <v>15199450</v>
      </c>
      <c r="AI15" s="26">
        <v>15538432</v>
      </c>
      <c r="AJ15" s="26">
        <v>15538432</v>
      </c>
      <c r="AK15" s="26">
        <v>15538432</v>
      </c>
      <c r="AL15" s="26">
        <v>2119</v>
      </c>
      <c r="AM15" s="26">
        <v>2119</v>
      </c>
      <c r="AN15" s="26">
        <v>2119</v>
      </c>
      <c r="AO15" s="26">
        <v>100000</v>
      </c>
      <c r="AP15" s="26">
        <v>100000</v>
      </c>
      <c r="AQ15" s="26">
        <v>75000</v>
      </c>
      <c r="AR15" s="26">
        <v>1340977</v>
      </c>
      <c r="AS15" s="26">
        <v>1340977</v>
      </c>
      <c r="AT15" s="26">
        <v>0</v>
      </c>
      <c r="AU15" s="26">
        <v>3334048</v>
      </c>
      <c r="AV15" s="26">
        <v>3464140</v>
      </c>
      <c r="AW15" s="26">
        <v>3464140</v>
      </c>
    </row>
    <row r="16" spans="1:49" ht="15.75" customHeight="1" x14ac:dyDescent="0.25">
      <c r="A16" s="18" t="s">
        <v>16</v>
      </c>
      <c r="B16" s="30">
        <f t="shared" si="2"/>
        <v>1436976090.3400002</v>
      </c>
      <c r="C16" s="30">
        <f t="shared" si="4"/>
        <v>1478518748.74</v>
      </c>
      <c r="D16" s="30">
        <f t="shared" si="3"/>
        <v>1416940276.8300002</v>
      </c>
      <c r="E16" s="30"/>
      <c r="F16" s="30"/>
      <c r="G16" s="26"/>
      <c r="H16" s="26">
        <v>859905000</v>
      </c>
      <c r="I16" s="2">
        <v>865227430</v>
      </c>
      <c r="J16" s="2">
        <v>839803692.45000005</v>
      </c>
      <c r="K16" s="2">
        <v>28224000</v>
      </c>
      <c r="L16" s="2">
        <v>30647400</v>
      </c>
      <c r="M16" s="2">
        <v>30064200</v>
      </c>
      <c r="N16" s="26"/>
      <c r="O16" s="26">
        <v>22075200</v>
      </c>
      <c r="P16" s="26">
        <v>5518800</v>
      </c>
      <c r="Q16" s="26">
        <v>49918680</v>
      </c>
      <c r="R16" s="26">
        <v>50276730</v>
      </c>
      <c r="S16" s="26">
        <v>50276730</v>
      </c>
      <c r="T16" s="26">
        <v>1017354.38</v>
      </c>
      <c r="U16" s="26">
        <v>1017354.38</v>
      </c>
      <c r="V16" s="26">
        <v>847795</v>
      </c>
      <c r="W16" s="26">
        <v>459928.96</v>
      </c>
      <c r="X16" s="26">
        <v>459928.96</v>
      </c>
      <c r="Y16" s="26">
        <v>418117</v>
      </c>
      <c r="Z16" s="26">
        <v>7722000</v>
      </c>
      <c r="AA16" s="26">
        <v>7722000</v>
      </c>
      <c r="AB16" s="26">
        <v>5651100</v>
      </c>
      <c r="AC16" s="26">
        <v>472746136</v>
      </c>
      <c r="AD16" s="26">
        <v>479657685.38999999</v>
      </c>
      <c r="AE16" s="26">
        <v>453548550.37</v>
      </c>
      <c r="AF16" s="26">
        <v>23554788</v>
      </c>
      <c r="AG16" s="26">
        <v>21554788</v>
      </c>
      <c r="AH16" s="26">
        <v>14544500</v>
      </c>
      <c r="AI16" s="26">
        <v>18044411</v>
      </c>
      <c r="AJ16" s="26">
        <v>18044411</v>
      </c>
      <c r="AK16" s="26">
        <v>18044411</v>
      </c>
      <c r="AL16" s="26">
        <v>2119</v>
      </c>
      <c r="AM16" s="26">
        <v>2119</v>
      </c>
      <c r="AN16" s="26">
        <v>2119</v>
      </c>
      <c r="AO16" s="26">
        <v>100000</v>
      </c>
      <c r="AP16" s="26">
        <v>100000</v>
      </c>
      <c r="AQ16" s="26">
        <v>75000</v>
      </c>
      <c r="AR16" s="26">
        <v>144840</v>
      </c>
      <c r="AS16" s="26">
        <v>144840</v>
      </c>
      <c r="AT16" s="26">
        <v>0</v>
      </c>
      <c r="AU16" s="26">
        <v>3360833</v>
      </c>
      <c r="AV16" s="26">
        <v>3664062.01</v>
      </c>
      <c r="AW16" s="26">
        <v>3664062.01</v>
      </c>
    </row>
    <row r="17" spans="1:49" ht="15.75" customHeight="1" x14ac:dyDescent="0.25">
      <c r="A17" s="17" t="s">
        <v>26</v>
      </c>
      <c r="B17" s="30">
        <f t="shared" si="2"/>
        <v>491210215.14999998</v>
      </c>
      <c r="C17" s="30">
        <f t="shared" si="4"/>
        <v>515113331.13</v>
      </c>
      <c r="D17" s="30">
        <f t="shared" si="3"/>
        <v>486025659.50000006</v>
      </c>
      <c r="E17" s="30"/>
      <c r="F17" s="30"/>
      <c r="G17" s="26"/>
      <c r="H17" s="26">
        <v>296307700</v>
      </c>
      <c r="I17" s="2">
        <v>304261163</v>
      </c>
      <c r="J17" s="2">
        <v>295411991.04000002</v>
      </c>
      <c r="K17" s="2">
        <v>10929600</v>
      </c>
      <c r="L17" s="2">
        <v>11965200</v>
      </c>
      <c r="M17" s="2">
        <v>11739600</v>
      </c>
      <c r="N17" s="26"/>
      <c r="O17" s="26">
        <v>8222400</v>
      </c>
      <c r="P17" s="26">
        <v>2072400</v>
      </c>
      <c r="Q17" s="26">
        <v>15780240</v>
      </c>
      <c r="R17" s="26">
        <v>15728160</v>
      </c>
      <c r="S17" s="26">
        <v>15728160</v>
      </c>
      <c r="T17" s="26">
        <v>508677.19</v>
      </c>
      <c r="U17" s="26">
        <v>508677.19</v>
      </c>
      <c r="V17" s="26">
        <v>423897.68</v>
      </c>
      <c r="W17" s="26">
        <v>459928.96</v>
      </c>
      <c r="X17" s="26">
        <v>459928.96</v>
      </c>
      <c r="Y17" s="26">
        <v>418117.24</v>
      </c>
      <c r="Z17" s="26">
        <v>8000772</v>
      </c>
      <c r="AA17" s="26">
        <v>8000772</v>
      </c>
      <c r="AB17" s="26">
        <v>5379972</v>
      </c>
      <c r="AC17" s="26">
        <v>154298617</v>
      </c>
      <c r="AD17" s="26">
        <v>154298617</v>
      </c>
      <c r="AE17" s="26">
        <v>142702318.56</v>
      </c>
      <c r="AF17" s="26">
        <v>9922128</v>
      </c>
      <c r="AG17" s="26">
        <v>13922128</v>
      </c>
      <c r="AH17" s="26">
        <v>8538200</v>
      </c>
      <c r="AI17" s="26">
        <v>4702932</v>
      </c>
      <c r="AJ17" s="26">
        <v>4702932</v>
      </c>
      <c r="AK17" s="26">
        <v>4702932</v>
      </c>
      <c r="AL17" s="26">
        <v>445</v>
      </c>
      <c r="AM17" s="26">
        <v>445</v>
      </c>
      <c r="AN17" s="26">
        <v>445</v>
      </c>
      <c r="AO17" s="26">
        <v>50000</v>
      </c>
      <c r="AP17" s="26">
        <v>50000</v>
      </c>
      <c r="AQ17" s="26">
        <v>37500</v>
      </c>
      <c r="AR17" s="26">
        <v>272782</v>
      </c>
      <c r="AS17" s="26">
        <v>272782</v>
      </c>
      <c r="AT17" s="26">
        <v>0</v>
      </c>
      <c r="AU17" s="26">
        <v>905993</v>
      </c>
      <c r="AV17" s="26">
        <v>942525.98</v>
      </c>
      <c r="AW17" s="26">
        <v>942525.98</v>
      </c>
    </row>
    <row r="18" spans="1:49" ht="15.75" customHeight="1" x14ac:dyDescent="0.25">
      <c r="A18" s="17" t="s">
        <v>17</v>
      </c>
      <c r="B18" s="30">
        <f t="shared" si="2"/>
        <v>2798199275.3400002</v>
      </c>
      <c r="C18" s="30">
        <f t="shared" si="4"/>
        <v>2857942116.3400002</v>
      </c>
      <c r="D18" s="30">
        <f t="shared" si="3"/>
        <v>2724758760.3099999</v>
      </c>
      <c r="E18" s="30"/>
      <c r="F18" s="30"/>
      <c r="G18" s="26"/>
      <c r="H18" s="26">
        <v>1728982400</v>
      </c>
      <c r="I18" s="2">
        <v>1747193809</v>
      </c>
      <c r="J18" s="2">
        <v>1700307765.1300001</v>
      </c>
      <c r="K18" s="2">
        <v>41443200</v>
      </c>
      <c r="L18" s="2">
        <v>45229800</v>
      </c>
      <c r="M18" s="2">
        <v>44527800</v>
      </c>
      <c r="N18" s="26"/>
      <c r="O18" s="26">
        <v>34905600</v>
      </c>
      <c r="P18" s="26">
        <v>8923200</v>
      </c>
      <c r="Q18" s="26">
        <v>103430880</v>
      </c>
      <c r="R18" s="26">
        <v>103535040</v>
      </c>
      <c r="S18" s="26">
        <v>103535040</v>
      </c>
      <c r="T18" s="26">
        <v>1017354.38</v>
      </c>
      <c r="U18" s="26">
        <v>1017354.38</v>
      </c>
      <c r="V18" s="26">
        <v>847795</v>
      </c>
      <c r="W18" s="26">
        <v>459928.96</v>
      </c>
      <c r="X18" s="26">
        <v>459928.96</v>
      </c>
      <c r="Y18" s="26">
        <v>418117</v>
      </c>
      <c r="Z18" s="26">
        <v>25272000</v>
      </c>
      <c r="AA18" s="26">
        <v>25272000</v>
      </c>
      <c r="AB18" s="26">
        <v>21262976</v>
      </c>
      <c r="AC18" s="26">
        <v>827717872</v>
      </c>
      <c r="AD18" s="26">
        <v>827717872</v>
      </c>
      <c r="AE18" s="26">
        <v>763050160.42999995</v>
      </c>
      <c r="AF18" s="26">
        <v>58942965</v>
      </c>
      <c r="AG18" s="26">
        <v>54942965</v>
      </c>
      <c r="AH18" s="26">
        <v>38647429.75</v>
      </c>
      <c r="AI18" s="26">
        <v>46716317</v>
      </c>
      <c r="AJ18" s="26">
        <v>46716317</v>
      </c>
      <c r="AK18" s="26">
        <v>46716317</v>
      </c>
      <c r="AL18" s="26">
        <v>2119</v>
      </c>
      <c r="AM18" s="26">
        <v>2119</v>
      </c>
      <c r="AN18" s="26">
        <v>2119</v>
      </c>
      <c r="AO18" s="26">
        <v>150000</v>
      </c>
      <c r="AP18" s="26">
        <v>150000</v>
      </c>
      <c r="AQ18" s="26">
        <v>112500</v>
      </c>
      <c r="AR18" s="26">
        <v>374170</v>
      </c>
      <c r="AS18" s="26">
        <v>374170</v>
      </c>
      <c r="AT18" s="26">
        <v>0</v>
      </c>
      <c r="AU18" s="26">
        <v>5133269</v>
      </c>
      <c r="AV18" s="26">
        <v>5330741</v>
      </c>
      <c r="AW18" s="26">
        <v>5330741</v>
      </c>
    </row>
    <row r="19" spans="1:49" ht="15.75" customHeight="1" x14ac:dyDescent="0.25">
      <c r="A19" s="17" t="s">
        <v>18</v>
      </c>
      <c r="B19" s="30">
        <f t="shared" si="2"/>
        <v>2268881736.3400002</v>
      </c>
      <c r="C19" s="30">
        <f t="shared" si="4"/>
        <v>2394563485.3400002</v>
      </c>
      <c r="D19" s="30">
        <f t="shared" si="3"/>
        <v>2258782970.1300001</v>
      </c>
      <c r="E19" s="30"/>
      <c r="F19" s="30"/>
      <c r="G19" s="26"/>
      <c r="H19" s="26">
        <v>1325845500</v>
      </c>
      <c r="I19" s="2">
        <v>1421781061</v>
      </c>
      <c r="J19" s="2">
        <v>1370030984.5899999</v>
      </c>
      <c r="K19" s="2">
        <v>32904000</v>
      </c>
      <c r="L19" s="2">
        <v>34962500</v>
      </c>
      <c r="M19" s="2">
        <v>32034900</v>
      </c>
      <c r="N19" s="26"/>
      <c r="O19" s="26">
        <v>25761600</v>
      </c>
      <c r="P19" s="26">
        <v>6244100</v>
      </c>
      <c r="Q19" s="26">
        <v>77963760</v>
      </c>
      <c r="R19" s="26">
        <v>77638260</v>
      </c>
      <c r="S19" s="26">
        <v>77638260</v>
      </c>
      <c r="T19" s="26">
        <v>1017354.38</v>
      </c>
      <c r="U19" s="26">
        <v>1017354.38</v>
      </c>
      <c r="V19" s="26">
        <v>847795.32</v>
      </c>
      <c r="W19" s="26">
        <v>459928.96</v>
      </c>
      <c r="X19" s="26">
        <v>459928.96</v>
      </c>
      <c r="Y19" s="26">
        <v>418117.24</v>
      </c>
      <c r="Z19" s="26">
        <v>20777172</v>
      </c>
      <c r="AA19" s="26">
        <v>20777172</v>
      </c>
      <c r="AB19" s="26">
        <v>17805372</v>
      </c>
      <c r="AC19" s="26">
        <v>749712149</v>
      </c>
      <c r="AD19" s="26">
        <v>749712149</v>
      </c>
      <c r="AE19" s="26">
        <v>690589668.98000002</v>
      </c>
      <c r="AF19" s="26">
        <v>51059017</v>
      </c>
      <c r="AG19" s="26">
        <v>46059017</v>
      </c>
      <c r="AH19" s="26">
        <v>27299329</v>
      </c>
      <c r="AI19" s="26">
        <v>39082886</v>
      </c>
      <c r="AJ19" s="26">
        <v>39082886</v>
      </c>
      <c r="AK19" s="26">
        <v>39082886</v>
      </c>
      <c r="AL19" s="26">
        <v>1388</v>
      </c>
      <c r="AM19" s="26">
        <v>1388</v>
      </c>
      <c r="AN19" s="26">
        <v>1388</v>
      </c>
      <c r="AO19" s="26">
        <v>150000</v>
      </c>
      <c r="AP19" s="26">
        <v>150000</v>
      </c>
      <c r="AQ19" s="26">
        <v>112500</v>
      </c>
      <c r="AR19" s="26">
        <v>0</v>
      </c>
      <c r="AS19" s="26">
        <v>0</v>
      </c>
      <c r="AT19" s="26">
        <v>0</v>
      </c>
      <c r="AU19" s="26">
        <v>2812581</v>
      </c>
      <c r="AV19" s="26">
        <v>2921769</v>
      </c>
      <c r="AW19" s="26">
        <v>2921769</v>
      </c>
    </row>
    <row r="20" spans="1:49" ht="15.75" customHeight="1" x14ac:dyDescent="0.25">
      <c r="A20" s="17" t="s">
        <v>19</v>
      </c>
      <c r="B20" s="30">
        <f t="shared" si="2"/>
        <v>72518192.149999991</v>
      </c>
      <c r="C20" s="30">
        <f t="shared" si="4"/>
        <v>73599566.149999991</v>
      </c>
      <c r="D20" s="30">
        <f t="shared" si="3"/>
        <v>70005093.849999994</v>
      </c>
      <c r="E20" s="30"/>
      <c r="F20" s="30"/>
      <c r="G20" s="26"/>
      <c r="H20" s="26">
        <v>63557775</v>
      </c>
      <c r="I20" s="2">
        <v>63557775</v>
      </c>
      <c r="J20" s="2">
        <v>62066709.850000001</v>
      </c>
      <c r="K20" s="2">
        <v>950400</v>
      </c>
      <c r="L20" s="2">
        <v>1036800</v>
      </c>
      <c r="M20" s="2">
        <v>1022400</v>
      </c>
      <c r="N20" s="26"/>
      <c r="O20" s="26">
        <v>864000</v>
      </c>
      <c r="P20" s="26">
        <v>223200</v>
      </c>
      <c r="Q20" s="26">
        <v>3827880</v>
      </c>
      <c r="R20" s="26">
        <v>3821370</v>
      </c>
      <c r="S20" s="26">
        <v>3821370</v>
      </c>
      <c r="T20" s="26">
        <v>508677.19</v>
      </c>
      <c r="U20" s="26">
        <v>508677.19</v>
      </c>
      <c r="V20" s="26">
        <v>423898</v>
      </c>
      <c r="W20" s="26">
        <v>459928.96</v>
      </c>
      <c r="X20" s="26">
        <v>459928.96</v>
      </c>
      <c r="Y20" s="26">
        <v>418117</v>
      </c>
      <c r="Z20" s="26">
        <v>1965600</v>
      </c>
      <c r="AA20" s="26">
        <v>1965600</v>
      </c>
      <c r="AB20" s="26">
        <v>725400</v>
      </c>
      <c r="AC20" s="26">
        <v>0</v>
      </c>
      <c r="AD20" s="26"/>
      <c r="AE20" s="26"/>
      <c r="AF20" s="26">
        <v>0</v>
      </c>
      <c r="AG20" s="26"/>
      <c r="AH20" s="26"/>
      <c r="AI20" s="26">
        <v>925944</v>
      </c>
      <c r="AJ20" s="26">
        <v>925944</v>
      </c>
      <c r="AK20" s="26">
        <v>925944</v>
      </c>
      <c r="AL20" s="26">
        <v>228</v>
      </c>
      <c r="AM20" s="26">
        <v>228</v>
      </c>
      <c r="AN20" s="26">
        <v>228</v>
      </c>
      <c r="AO20" s="26">
        <v>50000</v>
      </c>
      <c r="AP20" s="26">
        <v>50000</v>
      </c>
      <c r="AQ20" s="26">
        <v>37500</v>
      </c>
      <c r="AR20" s="26">
        <v>709716</v>
      </c>
      <c r="AS20" s="26">
        <v>709716</v>
      </c>
      <c r="AT20" s="26">
        <v>0</v>
      </c>
      <c r="AU20" s="26">
        <v>512443</v>
      </c>
      <c r="AV20" s="26">
        <v>563527</v>
      </c>
      <c r="AW20" s="26">
        <v>563527</v>
      </c>
    </row>
    <row r="21" spans="1:49" ht="15.75" customHeight="1" x14ac:dyDescent="0.25">
      <c r="A21" s="17" t="s">
        <v>20</v>
      </c>
      <c r="B21" s="30">
        <f t="shared" si="2"/>
        <v>528822527.14999998</v>
      </c>
      <c r="C21" s="30">
        <f t="shared" si="4"/>
        <v>544541142.41999996</v>
      </c>
      <c r="D21" s="30">
        <f t="shared" si="3"/>
        <v>517786943.19</v>
      </c>
      <c r="E21" s="30"/>
      <c r="F21" s="30"/>
      <c r="G21" s="26"/>
      <c r="H21" s="26">
        <v>353822400</v>
      </c>
      <c r="I21" s="2">
        <v>355722225</v>
      </c>
      <c r="J21" s="2">
        <v>344189858.91000003</v>
      </c>
      <c r="K21" s="2">
        <v>10958400</v>
      </c>
      <c r="L21" s="2">
        <v>11868000</v>
      </c>
      <c r="M21" s="2">
        <v>11676000</v>
      </c>
      <c r="N21" s="26"/>
      <c r="O21" s="26">
        <v>8654400</v>
      </c>
      <c r="P21" s="26">
        <v>2178000</v>
      </c>
      <c r="Q21" s="26">
        <v>17264520</v>
      </c>
      <c r="R21" s="26">
        <v>17720847.260000002</v>
      </c>
      <c r="S21" s="26">
        <v>17720847.260000002</v>
      </c>
      <c r="T21" s="26">
        <v>508677.19</v>
      </c>
      <c r="U21" s="26">
        <v>508677.19</v>
      </c>
      <c r="V21" s="26">
        <v>423898</v>
      </c>
      <c r="W21" s="26">
        <v>459928.96</v>
      </c>
      <c r="X21" s="26">
        <v>459928.96</v>
      </c>
      <c r="Y21" s="26">
        <v>418117</v>
      </c>
      <c r="Z21" s="26">
        <v>4616000</v>
      </c>
      <c r="AA21" s="26">
        <v>4616000</v>
      </c>
      <c r="AB21" s="26">
        <v>2106000</v>
      </c>
      <c r="AC21" s="26">
        <v>135760390</v>
      </c>
      <c r="AD21" s="26">
        <v>135760390</v>
      </c>
      <c r="AE21" s="26">
        <v>126449479.01000001</v>
      </c>
      <c r="AF21" s="26">
        <v>7391201</v>
      </c>
      <c r="AG21" s="26">
        <v>8647487</v>
      </c>
      <c r="AH21" s="26">
        <v>5577656</v>
      </c>
      <c r="AI21" s="26">
        <v>7303974</v>
      </c>
      <c r="AJ21" s="26">
        <v>7303974</v>
      </c>
      <c r="AK21" s="26">
        <v>7303974</v>
      </c>
      <c r="AL21" s="26">
        <v>1414</v>
      </c>
      <c r="AM21" s="26">
        <v>1414</v>
      </c>
      <c r="AN21" s="26">
        <v>1414</v>
      </c>
      <c r="AO21" s="26">
        <v>50000</v>
      </c>
      <c r="AP21" s="26">
        <v>50000</v>
      </c>
      <c r="AQ21" s="26">
        <v>37500</v>
      </c>
      <c r="AR21" s="26">
        <v>0</v>
      </c>
      <c r="AS21" s="26">
        <v>0</v>
      </c>
      <c r="AT21" s="26">
        <v>0</v>
      </c>
      <c r="AU21" s="26">
        <v>1644022</v>
      </c>
      <c r="AV21" s="26">
        <v>1882199.01</v>
      </c>
      <c r="AW21" s="26">
        <v>1882199.01</v>
      </c>
    </row>
    <row r="22" spans="1:49" ht="15.75" customHeight="1" x14ac:dyDescent="0.25">
      <c r="A22" s="17" t="s">
        <v>21</v>
      </c>
      <c r="B22" s="30">
        <f t="shared" si="2"/>
        <v>1266310868.3400002</v>
      </c>
      <c r="C22" s="30">
        <f t="shared" si="4"/>
        <v>1330641276.8400002</v>
      </c>
      <c r="D22" s="30">
        <f t="shared" si="3"/>
        <v>1257915004.04</v>
      </c>
      <c r="E22" s="30"/>
      <c r="F22" s="30"/>
      <c r="G22" s="26"/>
      <c r="H22" s="26">
        <v>705398000</v>
      </c>
      <c r="I22" s="2">
        <v>742613336.5</v>
      </c>
      <c r="J22" s="2">
        <v>717174867.12</v>
      </c>
      <c r="K22" s="2">
        <v>25560000</v>
      </c>
      <c r="L22" s="2">
        <v>28336800</v>
      </c>
      <c r="M22" s="2">
        <v>27634800</v>
      </c>
      <c r="N22" s="26"/>
      <c r="O22" s="26">
        <v>19569600</v>
      </c>
      <c r="P22" s="26">
        <v>4886400</v>
      </c>
      <c r="Q22" s="26">
        <v>47106360</v>
      </c>
      <c r="R22" s="26">
        <v>47731320</v>
      </c>
      <c r="S22" s="26">
        <v>47731320</v>
      </c>
      <c r="T22" s="26">
        <v>1017354.38</v>
      </c>
      <c r="U22" s="26">
        <v>1017354.38</v>
      </c>
      <c r="V22" s="26">
        <v>847795.32</v>
      </c>
      <c r="W22" s="26">
        <v>459928.96</v>
      </c>
      <c r="X22" s="26">
        <v>459928.96</v>
      </c>
      <c r="Y22" s="26">
        <v>418117.24</v>
      </c>
      <c r="Z22" s="26">
        <v>16986400</v>
      </c>
      <c r="AA22" s="26">
        <v>16986400</v>
      </c>
      <c r="AB22" s="26">
        <v>10455068</v>
      </c>
      <c r="AC22" s="26">
        <v>442379804</v>
      </c>
      <c r="AD22" s="26">
        <v>442379804</v>
      </c>
      <c r="AE22" s="26">
        <v>411057212.36000001</v>
      </c>
      <c r="AF22" s="26">
        <v>29669328</v>
      </c>
      <c r="AG22" s="26">
        <v>27669328</v>
      </c>
      <c r="AH22" s="26">
        <v>19993372</v>
      </c>
      <c r="AI22" s="26">
        <v>18563143</v>
      </c>
      <c r="AJ22" s="26">
        <v>18563143</v>
      </c>
      <c r="AK22" s="26">
        <v>18563143</v>
      </c>
      <c r="AL22" s="26">
        <v>2119</v>
      </c>
      <c r="AM22" s="26">
        <v>2119</v>
      </c>
      <c r="AN22" s="26">
        <v>2119</v>
      </c>
      <c r="AO22" s="26">
        <v>100000</v>
      </c>
      <c r="AP22" s="26">
        <v>100000</v>
      </c>
      <c r="AQ22" s="26">
        <v>75000</v>
      </c>
      <c r="AR22" s="26">
        <v>819553</v>
      </c>
      <c r="AS22" s="26">
        <v>819553</v>
      </c>
      <c r="AT22" s="26">
        <v>0</v>
      </c>
      <c r="AU22" s="26">
        <v>3808878</v>
      </c>
      <c r="AV22" s="26">
        <v>3962190</v>
      </c>
      <c r="AW22" s="26">
        <v>3962190</v>
      </c>
    </row>
    <row r="23" spans="1:49" s="20" customFormat="1" ht="15.75" customHeight="1" x14ac:dyDescent="0.25">
      <c r="A23" s="10" t="s">
        <v>29</v>
      </c>
      <c r="B23" s="28">
        <f>SUM(B6:B22)</f>
        <v>29597683418.670006</v>
      </c>
      <c r="C23" s="1">
        <f>SUM(C6:C22)</f>
        <v>30687384833.160004</v>
      </c>
      <c r="D23" s="1">
        <f t="shared" ref="D23:G23" si="5">SUM(D6:D22)</f>
        <v>29077788883.25</v>
      </c>
      <c r="E23" s="28">
        <f t="shared" si="5"/>
        <v>0</v>
      </c>
      <c r="F23" s="28">
        <f t="shared" si="5"/>
        <v>0</v>
      </c>
      <c r="G23" s="28">
        <f t="shared" si="5"/>
        <v>0</v>
      </c>
      <c r="H23" s="28">
        <f t="shared" ref="H23:AW23" si="6">SUM(H6:H22)</f>
        <v>17899132675</v>
      </c>
      <c r="I23" s="1">
        <f t="shared" si="6"/>
        <v>18556356887.099998</v>
      </c>
      <c r="J23" s="1">
        <f t="shared" si="6"/>
        <v>17944183084.810005</v>
      </c>
      <c r="K23" s="1">
        <f t="shared" si="6"/>
        <v>362491200</v>
      </c>
      <c r="L23" s="1">
        <f>SUM(L6:L22)</f>
        <v>398725231</v>
      </c>
      <c r="M23" s="1">
        <f>SUM(M6:M22)</f>
        <v>382575331</v>
      </c>
      <c r="N23" s="1">
        <f t="shared" si="6"/>
        <v>0</v>
      </c>
      <c r="O23" s="1">
        <f t="shared" si="6"/>
        <v>285436800</v>
      </c>
      <c r="P23" s="1">
        <f t="shared" si="6"/>
        <v>71702331.200000003</v>
      </c>
      <c r="Q23" s="1">
        <f t="shared" si="6"/>
        <v>1020618270</v>
      </c>
      <c r="R23" s="1">
        <f t="shared" si="6"/>
        <v>1033434070</v>
      </c>
      <c r="S23" s="1">
        <f>SUM(S6:S22)</f>
        <v>1033434070</v>
      </c>
      <c r="T23" s="1">
        <f t="shared" si="6"/>
        <v>14277171.320000002</v>
      </c>
      <c r="U23" s="1">
        <f t="shared" si="6"/>
        <v>14277171.320000002</v>
      </c>
      <c r="V23" s="1">
        <f t="shared" si="6"/>
        <v>11897643.600000001</v>
      </c>
      <c r="W23" s="1">
        <f t="shared" si="6"/>
        <v>9264693.3500000015</v>
      </c>
      <c r="X23" s="1">
        <f t="shared" si="6"/>
        <v>9264693.3500000015</v>
      </c>
      <c r="Y23" s="1">
        <f t="shared" si="6"/>
        <v>8422445.6800000016</v>
      </c>
      <c r="Z23" s="1">
        <f t="shared" si="6"/>
        <v>295298160</v>
      </c>
      <c r="AA23" s="1">
        <f t="shared" si="6"/>
        <v>301991160</v>
      </c>
      <c r="AB23" s="1">
        <f t="shared" si="6"/>
        <v>229888304</v>
      </c>
      <c r="AC23" s="1">
        <f t="shared" si="6"/>
        <v>9365920773</v>
      </c>
      <c r="AD23" s="1">
        <f t="shared" si="6"/>
        <v>9402818728.3899994</v>
      </c>
      <c r="AE23" s="1">
        <f t="shared" si="6"/>
        <v>8705064842.9100018</v>
      </c>
      <c r="AF23" s="1">
        <f t="shared" si="6"/>
        <v>619793300</v>
      </c>
      <c r="AG23" s="1">
        <f t="shared" si="6"/>
        <v>594849586</v>
      </c>
      <c r="AH23" s="1">
        <f t="shared" si="6"/>
        <v>399188355.25</v>
      </c>
      <c r="AI23" s="1">
        <f t="shared" si="6"/>
        <v>312437206</v>
      </c>
      <c r="AJ23" s="1">
        <f t="shared" si="6"/>
        <v>312437206</v>
      </c>
      <c r="AK23" s="1">
        <f t="shared" si="6"/>
        <v>312437206</v>
      </c>
      <c r="AL23" s="33">
        <f>SUM(AL6:AL22)</f>
        <v>39200</v>
      </c>
      <c r="AM23" s="33">
        <f>SUM(AM6:AM22)</f>
        <v>39200</v>
      </c>
      <c r="AN23" s="33">
        <f>SUM(AN6:AN22)</f>
        <v>39200</v>
      </c>
      <c r="AO23" s="33">
        <f>SUM(AO6:AO22)</f>
        <v>1850000</v>
      </c>
      <c r="AP23" s="33">
        <f>SUM(AP6:AP22)</f>
        <v>1850000</v>
      </c>
      <c r="AQ23" s="33">
        <f t="shared" ref="AQ23:AU23" si="7">SUM(AQ6:AQ22)</f>
        <v>1387500</v>
      </c>
      <c r="AR23" s="33">
        <f t="shared" si="7"/>
        <v>12070000</v>
      </c>
      <c r="AS23" s="33">
        <f t="shared" si="7"/>
        <v>12070000</v>
      </c>
      <c r="AT23" s="33">
        <f t="shared" si="7"/>
        <v>0</v>
      </c>
      <c r="AU23" s="33">
        <f t="shared" si="7"/>
        <v>46981970</v>
      </c>
      <c r="AV23" s="1">
        <f t="shared" si="6"/>
        <v>49270899.999999993</v>
      </c>
      <c r="AW23" s="1">
        <f t="shared" si="6"/>
        <v>49270899.999999993</v>
      </c>
    </row>
    <row r="24" spans="1:49" x14ac:dyDescent="0.25">
      <c r="B24" s="23"/>
      <c r="E24" s="2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7"/>
      <c r="AA24" s="37"/>
      <c r="AB24" s="31"/>
      <c r="AC24" s="31"/>
      <c r="AD24" s="31"/>
      <c r="AE24" s="31"/>
      <c r="AF24" s="38"/>
      <c r="AG24" s="22"/>
      <c r="AU24" s="23"/>
      <c r="AV24" s="22"/>
    </row>
    <row r="25" spans="1:49" x14ac:dyDescent="0.25">
      <c r="B25" s="23"/>
      <c r="C25" s="23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8"/>
      <c r="U25" s="31"/>
      <c r="V25" s="31"/>
      <c r="W25" s="31"/>
      <c r="X25" s="31"/>
      <c r="Y25" s="31"/>
      <c r="Z25" s="38"/>
      <c r="AA25" s="38"/>
      <c r="AB25" s="31"/>
      <c r="AC25" s="31"/>
      <c r="AD25" s="31"/>
      <c r="AE25" s="31"/>
      <c r="AF25" s="38"/>
      <c r="AG25" s="23"/>
      <c r="AU25" s="23"/>
      <c r="AV25" s="23"/>
    </row>
    <row r="26" spans="1:49" x14ac:dyDescent="0.25">
      <c r="T26" s="23"/>
      <c r="AF26" s="23"/>
      <c r="AV26" s="23"/>
    </row>
    <row r="27" spans="1:49" x14ac:dyDescent="0.25">
      <c r="K27" s="23"/>
      <c r="L27" s="23"/>
      <c r="M27" s="23"/>
      <c r="Q27" s="23"/>
      <c r="R27" s="23"/>
      <c r="AA27" s="23"/>
      <c r="AF27" s="23"/>
      <c r="AV27" s="23"/>
    </row>
    <row r="28" spans="1:49" x14ac:dyDescent="0.25">
      <c r="K28" s="23"/>
      <c r="L28" s="23"/>
      <c r="M28" s="23"/>
      <c r="Q28" s="23"/>
      <c r="R28" s="23"/>
      <c r="S28" s="23"/>
      <c r="T28" s="23"/>
      <c r="AD28" s="23"/>
    </row>
    <row r="29" spans="1:49" x14ac:dyDescent="0.25">
      <c r="K29" s="23"/>
      <c r="L29" s="23"/>
      <c r="M29" s="23"/>
      <c r="Q29" s="23"/>
    </row>
    <row r="30" spans="1:49" x14ac:dyDescent="0.25">
      <c r="L30" s="23"/>
      <c r="M30" s="23"/>
    </row>
    <row r="31" spans="1:49" x14ac:dyDescent="0.25">
      <c r="L31" s="23"/>
      <c r="M31" s="23"/>
    </row>
  </sheetData>
  <mergeCells count="18">
    <mergeCell ref="N4:P4"/>
    <mergeCell ref="AR4:AT4"/>
    <mergeCell ref="AI4:AK4"/>
    <mergeCell ref="AU4:AW4"/>
    <mergeCell ref="AC4:AE4"/>
    <mergeCell ref="AF4:AH4"/>
    <mergeCell ref="A3:A5"/>
    <mergeCell ref="B3:D4"/>
    <mergeCell ref="E4:G4"/>
    <mergeCell ref="W4:Y4"/>
    <mergeCell ref="Z4:AB4"/>
    <mergeCell ref="E3:AW3"/>
    <mergeCell ref="T4:V4"/>
    <mergeCell ref="Q4:S4"/>
    <mergeCell ref="AL4:AN4"/>
    <mergeCell ref="AO4:AQ4"/>
    <mergeCell ref="H4:J4"/>
    <mergeCell ref="K4:M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Y33"/>
  <sheetViews>
    <sheetView zoomScale="80" zoomScaleNormal="8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28" sqref="B28"/>
    </sheetView>
  </sheetViews>
  <sheetFormatPr defaultRowHeight="15" x14ac:dyDescent="0.25"/>
  <cols>
    <col min="1" max="1" width="41.75" style="19" customWidth="1"/>
    <col min="2" max="18" width="16.75" style="19" customWidth="1"/>
    <col min="19" max="19" width="16.75" style="19" hidden="1" customWidth="1"/>
    <col min="20" max="23" width="16.75" style="19" customWidth="1"/>
    <col min="24" max="25" width="18.75" style="19" customWidth="1"/>
    <col min="26" max="16384" width="9" style="19"/>
  </cols>
  <sheetData>
    <row r="2" spans="1:25" x14ac:dyDescent="0.25">
      <c r="A2" s="19" t="s">
        <v>5</v>
      </c>
    </row>
    <row r="3" spans="1:25" x14ac:dyDescent="0.25">
      <c r="A3" s="66" t="s">
        <v>25</v>
      </c>
      <c r="B3" s="69" t="s">
        <v>27</v>
      </c>
      <c r="C3" s="70"/>
      <c r="D3" s="71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32"/>
      <c r="R3" s="32"/>
      <c r="S3" s="32"/>
      <c r="T3" s="41"/>
      <c r="U3" s="46" t="s">
        <v>1</v>
      </c>
      <c r="V3" s="46"/>
      <c r="W3" s="46"/>
    </row>
    <row r="4" spans="1:25" ht="102" customHeight="1" x14ac:dyDescent="0.25">
      <c r="A4" s="67"/>
      <c r="B4" s="72"/>
      <c r="C4" s="73"/>
      <c r="D4" s="74"/>
      <c r="E4" s="72" t="s">
        <v>71</v>
      </c>
      <c r="F4" s="73"/>
      <c r="G4" s="74"/>
      <c r="H4" s="72" t="s">
        <v>72</v>
      </c>
      <c r="I4" s="73"/>
      <c r="J4" s="74"/>
      <c r="K4" s="72" t="s">
        <v>73</v>
      </c>
      <c r="L4" s="73"/>
      <c r="M4" s="74"/>
      <c r="N4" s="72" t="s">
        <v>74</v>
      </c>
      <c r="O4" s="73"/>
      <c r="P4" s="74"/>
      <c r="Q4" s="72" t="s">
        <v>62</v>
      </c>
      <c r="R4" s="73"/>
      <c r="S4" s="73"/>
      <c r="T4" s="74"/>
      <c r="U4" s="51" t="s">
        <v>24</v>
      </c>
      <c r="V4" s="52"/>
      <c r="W4" s="53"/>
    </row>
    <row r="5" spans="1:25" ht="125.25" customHeight="1" x14ac:dyDescent="0.25">
      <c r="A5" s="68"/>
      <c r="B5" s="8" t="s">
        <v>34</v>
      </c>
      <c r="C5" s="8" t="s">
        <v>66</v>
      </c>
      <c r="D5" s="8" t="s">
        <v>67</v>
      </c>
      <c r="E5" s="8" t="s">
        <v>34</v>
      </c>
      <c r="F5" s="8" t="s">
        <v>66</v>
      </c>
      <c r="G5" s="8" t="s">
        <v>67</v>
      </c>
      <c r="H5" s="8" t="s">
        <v>34</v>
      </c>
      <c r="I5" s="8" t="s">
        <v>66</v>
      </c>
      <c r="J5" s="8" t="s">
        <v>67</v>
      </c>
      <c r="K5" s="8" t="s">
        <v>34</v>
      </c>
      <c r="L5" s="8" t="s">
        <v>66</v>
      </c>
      <c r="M5" s="8" t="s">
        <v>67</v>
      </c>
      <c r="N5" s="8" t="s">
        <v>34</v>
      </c>
      <c r="O5" s="8" t="s">
        <v>66</v>
      </c>
      <c r="P5" s="8" t="s">
        <v>67</v>
      </c>
      <c r="Q5" s="8" t="s">
        <v>34</v>
      </c>
      <c r="R5" s="8" t="s">
        <v>66</v>
      </c>
      <c r="S5" s="8" t="s">
        <v>35</v>
      </c>
      <c r="T5" s="8" t="s">
        <v>67</v>
      </c>
      <c r="U5" s="8" t="s">
        <v>34</v>
      </c>
      <c r="V5" s="8" t="s">
        <v>66</v>
      </c>
      <c r="W5" s="8" t="s">
        <v>67</v>
      </c>
      <c r="Y5" s="42"/>
    </row>
    <row r="6" spans="1:25" ht="15.75" customHeight="1" x14ac:dyDescent="0.25">
      <c r="A6" s="13" t="s">
        <v>6</v>
      </c>
      <c r="B6" s="26">
        <f>SUM(Q6+U6)</f>
        <v>0</v>
      </c>
      <c r="C6" s="2">
        <f>F6+I6+L6+O6+R6+V6</f>
        <v>105377236.75</v>
      </c>
      <c r="D6" s="2">
        <f>G6+J6+M6+P6+T6+W6</f>
        <v>105377236.75</v>
      </c>
      <c r="E6" s="2">
        <v>0</v>
      </c>
      <c r="F6" s="2">
        <v>981910.75</v>
      </c>
      <c r="G6" s="2">
        <v>981910.75</v>
      </c>
      <c r="H6" s="2">
        <v>0</v>
      </c>
      <c r="I6" s="2">
        <v>0</v>
      </c>
      <c r="J6" s="2">
        <v>0</v>
      </c>
      <c r="K6" s="2">
        <v>0</v>
      </c>
      <c r="L6" s="2">
        <v>735826</v>
      </c>
      <c r="M6" s="2">
        <v>735826</v>
      </c>
      <c r="N6" s="2">
        <v>0</v>
      </c>
      <c r="O6" s="2">
        <v>3659500</v>
      </c>
      <c r="P6" s="2">
        <v>3659500</v>
      </c>
      <c r="Q6" s="26">
        <v>0</v>
      </c>
      <c r="R6" s="26">
        <v>100000000</v>
      </c>
      <c r="S6" s="26">
        <v>100000000</v>
      </c>
      <c r="T6" s="40">
        <v>100000000</v>
      </c>
      <c r="U6" s="26">
        <v>0</v>
      </c>
      <c r="V6" s="2">
        <v>0</v>
      </c>
      <c r="W6" s="2">
        <v>0</v>
      </c>
    </row>
    <row r="7" spans="1:25" ht="15.75" customHeight="1" x14ac:dyDescent="0.25">
      <c r="A7" s="13" t="s">
        <v>7</v>
      </c>
      <c r="B7" s="26">
        <f t="shared" ref="B7:B22" si="0">SUM(Q7+U7)</f>
        <v>0</v>
      </c>
      <c r="C7" s="2">
        <f t="shared" ref="C7:C22" si="1">F7+I7+L7+O7+R7+V7</f>
        <v>92441223.140000001</v>
      </c>
      <c r="D7" s="2">
        <f t="shared" ref="D7:D10" si="2">G7+J7+M7+P7+S7+W7</f>
        <v>92441223.140000001</v>
      </c>
      <c r="E7" s="2">
        <v>0</v>
      </c>
      <c r="F7" s="2">
        <v>3366551.14</v>
      </c>
      <c r="G7" s="2">
        <v>3366551.14</v>
      </c>
      <c r="H7" s="2">
        <v>0</v>
      </c>
      <c r="I7" s="2">
        <v>80800000</v>
      </c>
      <c r="J7" s="2">
        <v>80800000</v>
      </c>
      <c r="K7" s="2">
        <v>0</v>
      </c>
      <c r="L7" s="2">
        <v>636172</v>
      </c>
      <c r="M7" s="2">
        <v>636172</v>
      </c>
      <c r="N7" s="2">
        <v>0</v>
      </c>
      <c r="O7" s="2">
        <v>7638500</v>
      </c>
      <c r="P7" s="2">
        <v>7638500</v>
      </c>
      <c r="Q7" s="26">
        <v>0</v>
      </c>
      <c r="R7" s="26">
        <v>0</v>
      </c>
      <c r="S7" s="2"/>
      <c r="T7" s="40">
        <v>0</v>
      </c>
      <c r="U7" s="26">
        <v>0</v>
      </c>
      <c r="V7" s="2">
        <v>0</v>
      </c>
      <c r="W7" s="2">
        <v>0</v>
      </c>
    </row>
    <row r="8" spans="1:25" ht="15.75" customHeight="1" x14ac:dyDescent="0.25">
      <c r="A8" s="13" t="s">
        <v>8</v>
      </c>
      <c r="B8" s="26">
        <f t="shared" si="0"/>
        <v>0</v>
      </c>
      <c r="C8" s="2">
        <f t="shared" si="1"/>
        <v>4659429.6399999997</v>
      </c>
      <c r="D8" s="2">
        <f t="shared" si="2"/>
        <v>4659429.6399999997</v>
      </c>
      <c r="E8" s="2">
        <v>0</v>
      </c>
      <c r="F8" s="2">
        <v>1402729.64</v>
      </c>
      <c r="G8" s="2">
        <v>1402729.64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3256700</v>
      </c>
      <c r="P8" s="2">
        <v>3256700</v>
      </c>
      <c r="Q8" s="26">
        <v>0</v>
      </c>
      <c r="R8" s="26">
        <v>0</v>
      </c>
      <c r="S8" s="2"/>
      <c r="T8" s="40">
        <v>0</v>
      </c>
      <c r="U8" s="26">
        <v>0</v>
      </c>
      <c r="V8" s="2">
        <v>0</v>
      </c>
      <c r="W8" s="2">
        <v>0</v>
      </c>
    </row>
    <row r="9" spans="1:25" ht="15.75" customHeight="1" x14ac:dyDescent="0.25">
      <c r="A9" s="12" t="s">
        <v>9</v>
      </c>
      <c r="B9" s="26">
        <f t="shared" si="0"/>
        <v>0</v>
      </c>
      <c r="C9" s="2">
        <f t="shared" si="1"/>
        <v>4556529.6399999997</v>
      </c>
      <c r="D9" s="2">
        <f t="shared" si="2"/>
        <v>4556529.6399999997</v>
      </c>
      <c r="E9" s="2">
        <v>0</v>
      </c>
      <c r="F9" s="2">
        <v>1402729.64</v>
      </c>
      <c r="G9" s="2">
        <v>1402729.64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3153800</v>
      </c>
      <c r="P9" s="2">
        <v>3153800</v>
      </c>
      <c r="Q9" s="26">
        <v>0</v>
      </c>
      <c r="R9" s="26">
        <v>0</v>
      </c>
      <c r="S9" s="2"/>
      <c r="T9" s="40">
        <v>0</v>
      </c>
      <c r="U9" s="26">
        <v>0</v>
      </c>
      <c r="V9" s="2">
        <v>0</v>
      </c>
      <c r="W9" s="2">
        <v>0</v>
      </c>
    </row>
    <row r="10" spans="1:25" ht="15.75" customHeight="1" x14ac:dyDescent="0.25">
      <c r="A10" s="12" t="s">
        <v>10</v>
      </c>
      <c r="B10" s="26">
        <f t="shared" si="0"/>
        <v>0</v>
      </c>
      <c r="C10" s="2">
        <f t="shared" si="1"/>
        <v>4615910.74</v>
      </c>
      <c r="D10" s="2">
        <f t="shared" si="2"/>
        <v>4615910.74</v>
      </c>
      <c r="E10" s="2">
        <v>0</v>
      </c>
      <c r="F10" s="2">
        <v>981910.74</v>
      </c>
      <c r="G10" s="2">
        <v>981910.74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3634000</v>
      </c>
      <c r="P10" s="2">
        <v>3634000</v>
      </c>
      <c r="Q10" s="26">
        <v>0</v>
      </c>
      <c r="R10" s="26">
        <v>0</v>
      </c>
      <c r="S10" s="2"/>
      <c r="T10" s="40">
        <v>0</v>
      </c>
      <c r="U10" s="26">
        <v>0</v>
      </c>
      <c r="V10" s="2">
        <v>0</v>
      </c>
      <c r="W10" s="2">
        <v>0</v>
      </c>
    </row>
    <row r="11" spans="1:25" ht="15.75" customHeight="1" x14ac:dyDescent="0.25">
      <c r="A11" s="12" t="s">
        <v>11</v>
      </c>
      <c r="B11" s="26">
        <f t="shared" si="0"/>
        <v>95000000</v>
      </c>
      <c r="C11" s="2">
        <f t="shared" si="1"/>
        <v>102639130.94</v>
      </c>
      <c r="D11" s="2">
        <f>G11+J11+M11+P11+T11+W11</f>
        <v>102639130.94</v>
      </c>
      <c r="E11" s="2">
        <v>0</v>
      </c>
      <c r="F11" s="2">
        <v>2174230.94</v>
      </c>
      <c r="G11" s="2">
        <v>2174230.94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5464900</v>
      </c>
      <c r="P11" s="2">
        <v>5464900</v>
      </c>
      <c r="Q11" s="26">
        <v>95000000</v>
      </c>
      <c r="R11" s="26">
        <v>95000000</v>
      </c>
      <c r="S11" s="26">
        <v>95000000</v>
      </c>
      <c r="T11" s="26">
        <v>95000000</v>
      </c>
      <c r="U11" s="26">
        <v>0</v>
      </c>
      <c r="V11" s="2">
        <v>0</v>
      </c>
      <c r="W11" s="2">
        <v>0</v>
      </c>
    </row>
    <row r="12" spans="1:25" ht="15.75" customHeight="1" x14ac:dyDescent="0.25">
      <c r="A12" s="12" t="s">
        <v>12</v>
      </c>
      <c r="B12" s="26">
        <f t="shared" si="0"/>
        <v>0</v>
      </c>
      <c r="C12" s="2">
        <f t="shared" si="1"/>
        <v>3437418.9</v>
      </c>
      <c r="D12" s="2">
        <f t="shared" ref="D12:D15" si="3">G12+J12+M12+P12+T12+W12</f>
        <v>3437418.9</v>
      </c>
      <c r="E12" s="2">
        <v>0</v>
      </c>
      <c r="F12" s="2">
        <v>420818.9</v>
      </c>
      <c r="G12" s="2">
        <v>420818.9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3016600</v>
      </c>
      <c r="P12" s="2">
        <v>3016600</v>
      </c>
      <c r="Q12" s="26">
        <v>0</v>
      </c>
      <c r="R12" s="26">
        <v>0</v>
      </c>
      <c r="S12" s="2"/>
      <c r="T12" s="40">
        <v>0</v>
      </c>
      <c r="U12" s="26">
        <v>0</v>
      </c>
      <c r="V12" s="2">
        <v>0</v>
      </c>
      <c r="W12" s="2">
        <v>0</v>
      </c>
    </row>
    <row r="13" spans="1:25" ht="15.75" customHeight="1" x14ac:dyDescent="0.25">
      <c r="A13" s="12" t="s">
        <v>13</v>
      </c>
      <c r="B13" s="26">
        <f t="shared" si="0"/>
        <v>90000000</v>
      </c>
      <c r="C13" s="2">
        <f t="shared" si="1"/>
        <v>185741675.56999999</v>
      </c>
      <c r="D13" s="2">
        <f t="shared" si="3"/>
        <v>185741675.56999999</v>
      </c>
      <c r="E13" s="2">
        <v>0</v>
      </c>
      <c r="F13" s="2">
        <v>1683275.57</v>
      </c>
      <c r="G13" s="2">
        <v>1683275.57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4058400</v>
      </c>
      <c r="P13" s="2">
        <v>4058400</v>
      </c>
      <c r="Q13" s="26">
        <v>85000000</v>
      </c>
      <c r="R13" s="26">
        <v>175000000</v>
      </c>
      <c r="S13" s="26">
        <v>85000000</v>
      </c>
      <c r="T13" s="26">
        <v>175000000</v>
      </c>
      <c r="U13" s="26">
        <v>5000000</v>
      </c>
      <c r="V13" s="2">
        <v>5000000</v>
      </c>
      <c r="W13" s="2">
        <v>5000000</v>
      </c>
    </row>
    <row r="14" spans="1:25" ht="15.75" customHeight="1" x14ac:dyDescent="0.25">
      <c r="A14" s="12" t="s">
        <v>14</v>
      </c>
      <c r="B14" s="26">
        <f t="shared" si="0"/>
        <v>0</v>
      </c>
      <c r="C14" s="2">
        <f t="shared" si="1"/>
        <v>4413183.71</v>
      </c>
      <c r="D14" s="2">
        <f t="shared" si="3"/>
        <v>4413183.71</v>
      </c>
      <c r="E14" s="2">
        <v>0</v>
      </c>
      <c r="F14" s="2">
        <v>1122183.71</v>
      </c>
      <c r="G14" s="2">
        <v>1122183.71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3291000</v>
      </c>
      <c r="P14" s="2">
        <v>3291000</v>
      </c>
      <c r="Q14" s="26">
        <v>0</v>
      </c>
      <c r="R14" s="26">
        <v>0</v>
      </c>
      <c r="S14" s="2"/>
      <c r="T14" s="40">
        <v>0</v>
      </c>
      <c r="U14" s="26">
        <v>0</v>
      </c>
      <c r="V14" s="2">
        <v>0</v>
      </c>
      <c r="W14" s="2">
        <v>0</v>
      </c>
    </row>
    <row r="15" spans="1:25" ht="15.75" customHeight="1" x14ac:dyDescent="0.25">
      <c r="A15" s="12" t="s">
        <v>15</v>
      </c>
      <c r="B15" s="26">
        <f t="shared" si="0"/>
        <v>0</v>
      </c>
      <c r="C15" s="2">
        <f t="shared" si="1"/>
        <v>4308747.2300000004</v>
      </c>
      <c r="D15" s="2">
        <f t="shared" si="3"/>
        <v>4308747.2300000004</v>
      </c>
      <c r="E15" s="2">
        <v>0</v>
      </c>
      <c r="F15" s="2">
        <v>1052047.23</v>
      </c>
      <c r="G15" s="2">
        <v>1052047.23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3256700</v>
      </c>
      <c r="P15" s="2">
        <v>3256700</v>
      </c>
      <c r="Q15" s="26">
        <v>0</v>
      </c>
      <c r="R15" s="26">
        <v>0</v>
      </c>
      <c r="S15" s="2"/>
      <c r="T15" s="40">
        <v>0</v>
      </c>
      <c r="U15" s="26">
        <v>0</v>
      </c>
      <c r="V15" s="2">
        <v>0</v>
      </c>
      <c r="W15" s="2">
        <v>0</v>
      </c>
    </row>
    <row r="16" spans="1:25" ht="15.75" customHeight="1" x14ac:dyDescent="0.25">
      <c r="A16" s="12" t="s">
        <v>16</v>
      </c>
      <c r="B16" s="26">
        <f t="shared" si="0"/>
        <v>0</v>
      </c>
      <c r="C16" s="2">
        <f>F16+I16+L16+O16+R16+V16</f>
        <v>5081785.01</v>
      </c>
      <c r="D16" s="2">
        <f t="shared" ref="D16:D22" si="4">G16+J16+M16+P16+T16+W16</f>
        <v>5081785.01</v>
      </c>
      <c r="E16" s="2">
        <v>0</v>
      </c>
      <c r="F16" s="2">
        <v>1893685.01</v>
      </c>
      <c r="G16" s="2">
        <v>1893685.01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3188100</v>
      </c>
      <c r="P16" s="2">
        <v>3188100</v>
      </c>
      <c r="Q16" s="26">
        <v>0</v>
      </c>
      <c r="R16" s="26">
        <v>0</v>
      </c>
      <c r="S16" s="2"/>
      <c r="T16" s="40">
        <v>0</v>
      </c>
      <c r="U16" s="26">
        <v>0</v>
      </c>
      <c r="V16" s="2">
        <v>0</v>
      </c>
      <c r="W16" s="2">
        <v>0</v>
      </c>
    </row>
    <row r="17" spans="1:23" ht="15.75" customHeight="1" x14ac:dyDescent="0.25">
      <c r="A17" s="12" t="s">
        <v>26</v>
      </c>
      <c r="B17" s="26">
        <f t="shared" si="0"/>
        <v>0</v>
      </c>
      <c r="C17" s="2">
        <f t="shared" si="1"/>
        <v>3230082.41</v>
      </c>
      <c r="D17" s="2">
        <f t="shared" si="4"/>
        <v>3230082.41</v>
      </c>
      <c r="E17" s="2">
        <v>0</v>
      </c>
      <c r="F17" s="2">
        <v>350682.41</v>
      </c>
      <c r="G17" s="2">
        <v>350682.41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2879400</v>
      </c>
      <c r="P17" s="2">
        <v>2879400</v>
      </c>
      <c r="Q17" s="26">
        <v>0</v>
      </c>
      <c r="R17" s="26">
        <v>0</v>
      </c>
      <c r="S17" s="2"/>
      <c r="T17" s="40">
        <v>0</v>
      </c>
      <c r="U17" s="26">
        <v>0</v>
      </c>
      <c r="V17" s="2">
        <v>0</v>
      </c>
      <c r="W17" s="2">
        <v>0</v>
      </c>
    </row>
    <row r="18" spans="1:23" ht="15.75" customHeight="1" x14ac:dyDescent="0.25">
      <c r="A18" s="12" t="s">
        <v>17</v>
      </c>
      <c r="B18" s="26">
        <f t="shared" si="0"/>
        <v>95000000</v>
      </c>
      <c r="C18" s="2">
        <f t="shared" si="1"/>
        <v>100941329.64</v>
      </c>
      <c r="D18" s="2">
        <f t="shared" si="4"/>
        <v>100941329.64</v>
      </c>
      <c r="E18" s="2">
        <v>0</v>
      </c>
      <c r="F18" s="2">
        <v>1402729.64</v>
      </c>
      <c r="G18" s="2">
        <v>1402729.64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4538600</v>
      </c>
      <c r="P18" s="2">
        <v>4538600</v>
      </c>
      <c r="Q18" s="26">
        <v>95000000</v>
      </c>
      <c r="R18" s="26">
        <v>95000000</v>
      </c>
      <c r="S18" s="26">
        <v>95000000</v>
      </c>
      <c r="T18" s="26">
        <v>95000000</v>
      </c>
      <c r="U18" s="26">
        <v>0</v>
      </c>
      <c r="V18" s="2">
        <v>0</v>
      </c>
      <c r="W18" s="2">
        <v>0</v>
      </c>
    </row>
    <row r="19" spans="1:23" ht="15.75" customHeight="1" x14ac:dyDescent="0.25">
      <c r="A19" s="12" t="s">
        <v>18</v>
      </c>
      <c r="B19" s="26">
        <f t="shared" si="0"/>
        <v>95000000</v>
      </c>
      <c r="C19" s="2">
        <f t="shared" si="1"/>
        <v>201661476.25999999</v>
      </c>
      <c r="D19" s="2">
        <f t="shared" si="4"/>
        <v>201661476.25999999</v>
      </c>
      <c r="E19" s="2">
        <v>0</v>
      </c>
      <c r="F19" s="2">
        <v>911774.26</v>
      </c>
      <c r="G19" s="2">
        <v>911774.26</v>
      </c>
      <c r="H19" s="2">
        <v>0</v>
      </c>
      <c r="I19" s="2">
        <v>0</v>
      </c>
      <c r="J19" s="2">
        <v>0</v>
      </c>
      <c r="K19" s="2">
        <v>0</v>
      </c>
      <c r="L19" s="2">
        <v>628002</v>
      </c>
      <c r="M19" s="2">
        <v>628002</v>
      </c>
      <c r="N19" s="2">
        <v>0</v>
      </c>
      <c r="O19" s="2">
        <v>5121700</v>
      </c>
      <c r="P19" s="2">
        <v>5121700</v>
      </c>
      <c r="Q19" s="26">
        <v>95000000</v>
      </c>
      <c r="R19" s="26">
        <v>195000000</v>
      </c>
      <c r="S19" s="26">
        <v>195000000</v>
      </c>
      <c r="T19" s="26">
        <v>195000000</v>
      </c>
      <c r="U19" s="26">
        <v>0</v>
      </c>
      <c r="V19" s="2">
        <v>0</v>
      </c>
      <c r="W19" s="2">
        <v>0</v>
      </c>
    </row>
    <row r="20" spans="1:23" ht="15.75" customHeight="1" x14ac:dyDescent="0.25">
      <c r="A20" s="12" t="s">
        <v>19</v>
      </c>
      <c r="B20" s="26">
        <f t="shared" si="0"/>
        <v>0</v>
      </c>
      <c r="C20" s="2">
        <f t="shared" si="1"/>
        <v>2714045.93</v>
      </c>
      <c r="D20" s="2">
        <f t="shared" si="4"/>
        <v>2714045.93</v>
      </c>
      <c r="E20" s="2">
        <v>0</v>
      </c>
      <c r="F20" s="2">
        <v>280545.93</v>
      </c>
      <c r="G20" s="2">
        <v>280545.93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2433500</v>
      </c>
      <c r="P20" s="2">
        <v>2433500</v>
      </c>
      <c r="Q20" s="26">
        <v>0</v>
      </c>
      <c r="R20" s="26">
        <v>0</v>
      </c>
      <c r="S20" s="2"/>
      <c r="T20" s="40">
        <v>0</v>
      </c>
      <c r="U20" s="26">
        <v>0</v>
      </c>
      <c r="V20" s="2">
        <v>0</v>
      </c>
      <c r="W20" s="2">
        <v>0</v>
      </c>
    </row>
    <row r="21" spans="1:23" ht="15.75" customHeight="1" x14ac:dyDescent="0.25">
      <c r="A21" s="12" t="s">
        <v>20</v>
      </c>
      <c r="B21" s="26">
        <f t="shared" si="0"/>
        <v>0</v>
      </c>
      <c r="C21" s="2">
        <f t="shared" si="1"/>
        <v>3438955.37</v>
      </c>
      <c r="D21" s="2">
        <f t="shared" si="4"/>
        <v>3438955.37</v>
      </c>
      <c r="E21" s="2">
        <v>0</v>
      </c>
      <c r="F21" s="2">
        <v>490955.37</v>
      </c>
      <c r="G21" s="2">
        <v>490955.37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2948000</v>
      </c>
      <c r="P21" s="2">
        <v>2948000</v>
      </c>
      <c r="Q21" s="26">
        <v>0</v>
      </c>
      <c r="R21" s="26">
        <v>0</v>
      </c>
      <c r="S21" s="2"/>
      <c r="T21" s="40">
        <v>0</v>
      </c>
      <c r="U21" s="26">
        <v>0</v>
      </c>
      <c r="V21" s="2">
        <v>0</v>
      </c>
      <c r="W21" s="2">
        <v>0</v>
      </c>
    </row>
    <row r="22" spans="1:23" ht="15.75" customHeight="1" x14ac:dyDescent="0.25">
      <c r="A22" s="12" t="s">
        <v>21</v>
      </c>
      <c r="B22" s="26">
        <f t="shared" si="0"/>
        <v>0</v>
      </c>
      <c r="C22" s="2">
        <f t="shared" si="1"/>
        <v>3783491.86</v>
      </c>
      <c r="D22" s="2">
        <f t="shared" si="4"/>
        <v>3783491.86</v>
      </c>
      <c r="E22" s="2">
        <v>0</v>
      </c>
      <c r="F22" s="2">
        <v>561091.86</v>
      </c>
      <c r="G22" s="2">
        <v>561091.86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3222400</v>
      </c>
      <c r="P22" s="2">
        <v>3222400</v>
      </c>
      <c r="Q22" s="26">
        <v>0</v>
      </c>
      <c r="R22" s="2">
        <v>0</v>
      </c>
      <c r="S22" s="2">
        <v>0</v>
      </c>
      <c r="T22" s="40">
        <v>0</v>
      </c>
      <c r="U22" s="26">
        <v>0</v>
      </c>
      <c r="V22" s="2">
        <v>0</v>
      </c>
      <c r="W22" s="2">
        <v>0</v>
      </c>
    </row>
    <row r="23" spans="1:23" s="20" customFormat="1" ht="15.75" customHeight="1" x14ac:dyDescent="0.25">
      <c r="A23" s="24" t="s">
        <v>22</v>
      </c>
      <c r="B23" s="1">
        <f>SUM(B6:B22)</f>
        <v>375000000</v>
      </c>
      <c r="C23" s="1">
        <f>SUM(C6:C22)</f>
        <v>833041652.73999989</v>
      </c>
      <c r="D23" s="1">
        <f>SUM(D6:D22)</f>
        <v>833041652.73999989</v>
      </c>
      <c r="E23" s="1">
        <f t="shared" ref="E23:G23" si="5">SUM(E6:E22)</f>
        <v>0</v>
      </c>
      <c r="F23" s="1">
        <f t="shared" si="5"/>
        <v>20479852.740000002</v>
      </c>
      <c r="G23" s="1">
        <f t="shared" si="5"/>
        <v>20479852.740000002</v>
      </c>
      <c r="H23" s="1">
        <f t="shared" ref="H23" si="6">SUM(H6:H22)</f>
        <v>0</v>
      </c>
      <c r="I23" s="1">
        <f t="shared" ref="I23" si="7">SUM(I6:I22)</f>
        <v>80800000</v>
      </c>
      <c r="J23" s="1">
        <f t="shared" ref="J23" si="8">SUM(J6:J22)</f>
        <v>80800000</v>
      </c>
      <c r="K23" s="1">
        <f t="shared" ref="K23" si="9">SUM(K6:K22)</f>
        <v>0</v>
      </c>
      <c r="L23" s="1">
        <f>SUM(L6:L22)</f>
        <v>2000000</v>
      </c>
      <c r="M23" s="1">
        <f t="shared" ref="M23" si="10">SUM(M6:M22)</f>
        <v>2000000</v>
      </c>
      <c r="N23" s="1">
        <f t="shared" ref="N23" si="11">SUM(N6:N22)</f>
        <v>0</v>
      </c>
      <c r="O23" s="1">
        <f t="shared" ref="O23" si="12">SUM(O6:O22)</f>
        <v>64761800</v>
      </c>
      <c r="P23" s="1">
        <f t="shared" ref="P23" si="13">SUM(P6:P22)</f>
        <v>64761800</v>
      </c>
      <c r="Q23" s="1">
        <f>SUM(Q6:Q22)</f>
        <v>370000000</v>
      </c>
      <c r="R23" s="33">
        <f>SUM(R6:R22)</f>
        <v>660000000</v>
      </c>
      <c r="S23" s="33">
        <f t="shared" ref="S23:T23" si="14">SUM(S6:S22)</f>
        <v>570000000</v>
      </c>
      <c r="T23" s="33">
        <f t="shared" si="14"/>
        <v>660000000</v>
      </c>
      <c r="U23" s="1">
        <f>SUM(U6:U22)</f>
        <v>5000000</v>
      </c>
      <c r="V23" s="1">
        <f t="shared" ref="V23:W23" si="15">SUM(V6:V22)</f>
        <v>5000000</v>
      </c>
      <c r="W23" s="1">
        <f t="shared" si="15"/>
        <v>5000000</v>
      </c>
    </row>
    <row r="25" spans="1:23" x14ac:dyDescent="0.25">
      <c r="C25" s="23"/>
      <c r="D25" s="23"/>
      <c r="E25" s="23"/>
      <c r="R25" s="23"/>
      <c r="S25" s="23">
        <v>100000000</v>
      </c>
      <c r="T25" s="23"/>
    </row>
    <row r="26" spans="1:23" x14ac:dyDescent="0.25">
      <c r="C26" s="23"/>
      <c r="D26" s="23"/>
      <c r="E26" s="23"/>
      <c r="R26" s="23"/>
      <c r="S26" s="23"/>
      <c r="T26" s="23"/>
    </row>
    <row r="27" spans="1:23" x14ac:dyDescent="0.25">
      <c r="C27" s="23"/>
      <c r="D27" s="23"/>
      <c r="E27" s="23"/>
      <c r="R27" s="23"/>
      <c r="S27" s="23"/>
      <c r="T27" s="23"/>
    </row>
    <row r="28" spans="1:23" x14ac:dyDescent="0.25">
      <c r="C28" s="23"/>
      <c r="D28" s="23"/>
      <c r="E28" s="23"/>
      <c r="R28" s="23"/>
      <c r="S28" s="23"/>
      <c r="T28" s="23"/>
    </row>
    <row r="29" spans="1:23" x14ac:dyDescent="0.25">
      <c r="C29" s="23"/>
      <c r="D29" s="23"/>
      <c r="E29" s="23"/>
      <c r="R29" s="23"/>
      <c r="S29" s="23"/>
      <c r="T29" s="23"/>
    </row>
    <row r="30" spans="1:23" x14ac:dyDescent="0.25">
      <c r="C30" s="23"/>
      <c r="D30" s="23"/>
      <c r="E30" s="23"/>
      <c r="R30" s="23"/>
      <c r="S30" s="23"/>
      <c r="T30" s="23"/>
    </row>
    <row r="31" spans="1:23" x14ac:dyDescent="0.25">
      <c r="C31" s="23"/>
      <c r="D31" s="23"/>
      <c r="E31" s="23"/>
      <c r="R31" s="23"/>
      <c r="S31" s="23"/>
      <c r="T31" s="23"/>
    </row>
    <row r="32" spans="1:23" x14ac:dyDescent="0.25">
      <c r="C32" s="23"/>
      <c r="D32" s="23"/>
      <c r="E32" s="23"/>
    </row>
    <row r="33" spans="3:5" x14ac:dyDescent="0.25">
      <c r="C33" s="23"/>
      <c r="D33" s="23"/>
      <c r="E33" s="23"/>
    </row>
  </sheetData>
  <mergeCells count="9">
    <mergeCell ref="A3:A5"/>
    <mergeCell ref="B3:D4"/>
    <mergeCell ref="U4:W4"/>
    <mergeCell ref="Q4:T4"/>
    <mergeCell ref="E4:G4"/>
    <mergeCell ref="H4:J4"/>
    <mergeCell ref="K4:M4"/>
    <mergeCell ref="N4:P4"/>
    <mergeCell ref="U3:W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6:P38"/>
  <sheetViews>
    <sheetView topLeftCell="A7" zoomScale="90" zoomScaleNormal="90" workbookViewId="0">
      <selection activeCell="D33" sqref="D33"/>
    </sheetView>
  </sheetViews>
  <sheetFormatPr defaultRowHeight="15.75" x14ac:dyDescent="0.25"/>
  <cols>
    <col min="2" max="2" width="9" customWidth="1"/>
    <col min="3" max="3" width="13.75" customWidth="1"/>
    <col min="4" max="4" width="17.75" customWidth="1"/>
    <col min="5" max="5" width="20.75" customWidth="1"/>
    <col min="7" max="7" width="13.25" customWidth="1"/>
    <col min="8" max="8" width="18.625" customWidth="1"/>
    <col min="11" max="11" width="14.75" customWidth="1"/>
    <col min="12" max="12" width="14.625" customWidth="1"/>
    <col min="15" max="15" width="12.25" customWidth="1"/>
    <col min="16" max="16" width="13.875" customWidth="1"/>
  </cols>
  <sheetData>
    <row r="16" spans="3:16" x14ac:dyDescent="0.25">
      <c r="C16" s="44"/>
      <c r="D16" s="44"/>
      <c r="G16" s="44"/>
      <c r="H16" s="44"/>
      <c r="K16" s="44"/>
      <c r="L16" s="44"/>
      <c r="O16" s="44"/>
      <c r="P16" s="44"/>
    </row>
    <row r="17" spans="3:16" x14ac:dyDescent="0.25">
      <c r="C17" s="44"/>
      <c r="D17" s="44"/>
      <c r="G17" s="44"/>
      <c r="H17" s="44"/>
      <c r="K17" s="44"/>
      <c r="L17" s="44"/>
      <c r="O17" s="44"/>
      <c r="P17" s="44"/>
    </row>
    <row r="18" spans="3:16" x14ac:dyDescent="0.25">
      <c r="C18" s="44"/>
      <c r="D18" s="44"/>
      <c r="O18" s="44"/>
      <c r="P18" s="44"/>
    </row>
    <row r="19" spans="3:16" x14ac:dyDescent="0.25">
      <c r="D19" s="44"/>
      <c r="G19" s="44"/>
      <c r="H19" s="44"/>
      <c r="K19" s="44"/>
      <c r="L19" s="44"/>
    </row>
    <row r="20" spans="3:16" x14ac:dyDescent="0.25">
      <c r="C20" s="44"/>
      <c r="D20" s="44"/>
      <c r="G20" s="44"/>
      <c r="H20" s="44"/>
      <c r="K20" s="44"/>
      <c r="L20" s="44"/>
      <c r="O20" s="44"/>
      <c r="P20" s="44"/>
    </row>
    <row r="21" spans="3:16" x14ac:dyDescent="0.25">
      <c r="C21" s="44"/>
      <c r="D21" s="44"/>
      <c r="G21" s="44"/>
      <c r="H21" s="44"/>
      <c r="O21" s="44"/>
      <c r="P21" s="44"/>
    </row>
    <row r="22" spans="3:16" x14ac:dyDescent="0.25">
      <c r="C22" s="44"/>
      <c r="D22" s="44"/>
      <c r="K22" s="44"/>
      <c r="L22" s="44"/>
    </row>
    <row r="23" spans="3:16" x14ac:dyDescent="0.25">
      <c r="G23" s="44"/>
      <c r="H23" s="44"/>
      <c r="K23" s="44"/>
      <c r="L23" s="44"/>
    </row>
    <row r="24" spans="3:16" x14ac:dyDescent="0.25">
      <c r="C24" s="44"/>
      <c r="D24" s="44"/>
      <c r="G24" s="44"/>
      <c r="H24" s="44"/>
    </row>
    <row r="25" spans="3:16" x14ac:dyDescent="0.25">
      <c r="C25" s="44"/>
      <c r="D25" s="44"/>
      <c r="G25" s="44"/>
      <c r="H25" s="44"/>
      <c r="K25" s="44"/>
      <c r="L25" s="44"/>
    </row>
    <row r="26" spans="3:16" x14ac:dyDescent="0.25">
      <c r="C26" s="44"/>
      <c r="D26" s="44"/>
      <c r="K26" s="44"/>
      <c r="L26" s="44"/>
    </row>
    <row r="27" spans="3:16" x14ac:dyDescent="0.25">
      <c r="G27" s="44"/>
      <c r="H27" s="44"/>
      <c r="K27" s="44"/>
      <c r="L27" s="44"/>
    </row>
    <row r="28" spans="3:16" x14ac:dyDescent="0.25">
      <c r="C28" s="44"/>
      <c r="D28" s="44"/>
      <c r="G28" s="44"/>
      <c r="H28" s="44"/>
    </row>
    <row r="29" spans="3:16" x14ac:dyDescent="0.25">
      <c r="C29" s="44"/>
      <c r="D29" s="44"/>
      <c r="G29" s="44"/>
      <c r="H29" s="44"/>
      <c r="K29" s="44"/>
      <c r="L29" s="44"/>
    </row>
    <row r="30" spans="3:16" x14ac:dyDescent="0.25">
      <c r="K30" s="44"/>
      <c r="L30" s="44"/>
    </row>
    <row r="31" spans="3:16" x14ac:dyDescent="0.25">
      <c r="C31" s="44"/>
      <c r="D31" s="44"/>
      <c r="G31" s="44"/>
      <c r="H31" s="44"/>
      <c r="K31" s="44"/>
      <c r="L31" s="44"/>
    </row>
    <row r="32" spans="3:16" x14ac:dyDescent="0.25">
      <c r="C32" s="44"/>
      <c r="D32" s="44"/>
      <c r="G32" s="44"/>
      <c r="H32" s="44"/>
    </row>
    <row r="33" spans="3:8" x14ac:dyDescent="0.25">
      <c r="C33" s="44"/>
      <c r="D33" s="44"/>
      <c r="G33" s="44"/>
      <c r="H33" s="44"/>
    </row>
    <row r="36" spans="3:8" ht="15.75" customHeight="1" x14ac:dyDescent="0.25">
      <c r="D36" s="44"/>
      <c r="E36" s="44"/>
    </row>
    <row r="37" spans="3:8" x14ac:dyDescent="0.25">
      <c r="D37" s="44"/>
      <c r="E37" s="44"/>
    </row>
    <row r="38" spans="3:8" x14ac:dyDescent="0.25">
      <c r="D38" s="44"/>
      <c r="E38" s="4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Дотации</vt:lpstr>
      <vt:lpstr>Субсидии</vt:lpstr>
      <vt:lpstr>Субвенции</vt:lpstr>
      <vt:lpstr>Иные МБТ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Муидова Залина Хамзатовна</dc:creator>
  <cp:lastModifiedBy>Домбаева Амина Абубакаровна</cp:lastModifiedBy>
  <cp:lastPrinted>2020-04-29T07:57:00Z</cp:lastPrinted>
  <dcterms:created xsi:type="dcterms:W3CDTF">2020-04-21T08:31:42Z</dcterms:created>
  <dcterms:modified xsi:type="dcterms:W3CDTF">2024-07-08T08:23:09Z</dcterms:modified>
</cp:coreProperties>
</file>